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" yWindow="-36" windowWidth="20388" windowHeight="1192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Q37" i="1" l="1"/>
  <c r="CQ35" i="1"/>
  <c r="CQ41" i="1"/>
  <c r="CQ39" i="1"/>
  <c r="CQ33" i="1"/>
  <c r="CQ31" i="1"/>
  <c r="CQ29" i="1"/>
  <c r="CQ27" i="1"/>
  <c r="CQ23" i="1"/>
  <c r="CQ19" i="1"/>
  <c r="CQ25" i="1"/>
  <c r="CQ13" i="1"/>
  <c r="CQ63" i="1" l="1"/>
  <c r="CQ43" i="1" l="1"/>
  <c r="CQ60" i="1"/>
  <c r="CQ57" i="1"/>
  <c r="CQ54" i="1"/>
  <c r="CQ21" i="1" l="1"/>
  <c r="CS61" i="1" l="1"/>
  <c r="CS58" i="1"/>
  <c r="CS43" i="1"/>
  <c r="CM43" i="1" l="1"/>
  <c r="CQ66" i="1"/>
  <c r="CS67" i="1" s="1"/>
  <c r="CS64" i="1"/>
  <c r="CS68" i="1" s="1"/>
  <c r="CS55" i="1"/>
  <c r="CR44" i="1" l="1"/>
  <c r="CS41" i="1"/>
  <c r="CS39" i="1"/>
  <c r="CS37" i="1"/>
  <c r="CM37" i="1"/>
  <c r="CS35" i="1"/>
  <c r="CM35" i="1"/>
  <c r="CM33" i="1"/>
  <c r="CM31" i="1"/>
  <c r="CS29" i="1"/>
  <c r="CM29" i="1"/>
  <c r="CS27" i="1"/>
  <c r="CM27" i="1"/>
  <c r="CM25" i="1"/>
  <c r="CS21" i="1"/>
  <c r="CS17" i="1"/>
  <c r="CM17" i="1"/>
  <c r="CS15" i="1"/>
  <c r="CM15" i="1"/>
  <c r="CQ11" i="1"/>
  <c r="CS11" i="1" s="1"/>
  <c r="CQ7" i="1"/>
  <c r="CM7" i="1" s="1"/>
  <c r="CQ5" i="1"/>
  <c r="CM5" i="1" s="1"/>
  <c r="CQ3" i="1"/>
  <c r="CS3" i="1" s="1"/>
  <c r="CM21" i="1" l="1"/>
  <c r="CM3" i="1"/>
  <c r="CS5" i="1"/>
  <c r="CM41" i="1"/>
  <c r="CS33" i="1"/>
  <c r="CS31" i="1"/>
  <c r="CM39" i="1"/>
  <c r="CS25" i="1"/>
  <c r="CS7" i="1"/>
  <c r="CM11" i="1"/>
  <c r="CS23" i="1" l="1"/>
  <c r="CM23" i="1"/>
  <c r="CM19" i="1"/>
  <c r="CM13" i="1"/>
  <c r="CS13" i="1"/>
  <c r="CQ9" i="1"/>
  <c r="CS9" i="1" s="1"/>
  <c r="CM9" i="1" l="1"/>
  <c r="CS19" i="1"/>
  <c r="CS44" i="1" s="1"/>
</calcChain>
</file>

<file path=xl/sharedStrings.xml><?xml version="1.0" encoding="utf-8"?>
<sst xmlns="http://schemas.openxmlformats.org/spreadsheetml/2006/main" count="138" uniqueCount="51">
  <si>
    <t xml:space="preserve">hloubka </t>
  </si>
  <si>
    <t>mm</t>
  </si>
  <si>
    <t>cm</t>
  </si>
  <si>
    <t>ks</t>
  </si>
  <si>
    <t>suma</t>
  </si>
  <si>
    <t>délka celé</t>
  </si>
  <si>
    <t>Délka</t>
  </si>
  <si>
    <t>zadní svislé</t>
  </si>
  <si>
    <t>Výška</t>
  </si>
  <si>
    <t>přední svislé dlouhé</t>
  </si>
  <si>
    <t>Hloubka</t>
  </si>
  <si>
    <t>délka půlené</t>
  </si>
  <si>
    <t>rámy dvířek svislé</t>
  </si>
  <si>
    <t>rámy dvířek 1 vodo</t>
  </si>
  <si>
    <t>spodní svislé malé</t>
  </si>
  <si>
    <t>dvířka 1 a 2 svislé</t>
  </si>
  <si>
    <t>dvířka 1 vodorovné</t>
  </si>
  <si>
    <t>dvířka 2 vodorovné</t>
  </si>
  <si>
    <t>přední stěna vodor.</t>
  </si>
  <si>
    <t>dvířka 3 rám svislá</t>
  </si>
  <si>
    <t>Dvířka 4</t>
  </si>
  <si>
    <t>dvířka 3 rám vodorov</t>
  </si>
  <si>
    <t>Dvířka 3</t>
  </si>
  <si>
    <t>dvířka 3 svislá</t>
  </si>
  <si>
    <t>dvířka 3 vodorovná</t>
  </si>
  <si>
    <t>dvířka 4 rám svislá</t>
  </si>
  <si>
    <t>dvířka 4 rám vodorov</t>
  </si>
  <si>
    <t>dvířka 4 svislá</t>
  </si>
  <si>
    <t>dvířka 4 vodorovná</t>
  </si>
  <si>
    <t>Suma</t>
  </si>
  <si>
    <t>Kč</t>
  </si>
  <si>
    <t>Dvířka 1</t>
  </si>
  <si>
    <t>Dvířka 2</t>
  </si>
  <si>
    <t>spojky</t>
  </si>
  <si>
    <t>1/ Vyplní se jen červeně zvýrazněná pole a jedno červené políčko vpravo ve sloupci. Ostatní se doplní automaticky</t>
  </si>
  <si>
    <t>2/ Spodní rám do výšky černých profilů včetně dna je opatřen pevným materiálem. Dvířka 2 jsou na snadné čištění dna klece.</t>
  </si>
  <si>
    <t>3/ Dvířka 1 jsou na krmení.Na šířku dvířek se udělají dvě lyže na protilehlý rám a na nich jezdí plato s miskami.</t>
  </si>
  <si>
    <t>4/ Středové svislé dlouhé a zadní středová svislá tam být nemusí. Záleží na délce klece.</t>
  </si>
  <si>
    <t>5/ Čísla 151, 152 atd. jsou čísla spojek dle dodavatele.</t>
  </si>
  <si>
    <t>vodorovné půlené</t>
  </si>
  <si>
    <t>roh</t>
  </si>
  <si>
    <t>kříž do 4</t>
  </si>
  <si>
    <t>stran</t>
  </si>
  <si>
    <t>kříž do 3</t>
  </si>
  <si>
    <t>T kus</t>
  </si>
  <si>
    <t>plochý</t>
  </si>
  <si>
    <t>4 strany</t>
  </si>
  <si>
    <t>6/ Rozměry jsou pro použití profilu 15x15x1mm a pletiva 19x19x1mm. Při použití jiného profilu nebo pletiva je třeba upravit tak, aby vyšla oka pletiva.</t>
  </si>
  <si>
    <t>7/ Velikost dvířek 2 se doplní automaticky dle rozměru dvířek 1</t>
  </si>
  <si>
    <t>8/ Počet spojek je vždy součtem ve vodorovném řádku. Počet napište do sloupce spojek. Do tabulky se doplní automaticky</t>
  </si>
  <si>
    <t>Sloupec spojek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</si>
</sst>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Kč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gency FB"/>
      <family val="2"/>
    </font>
    <font>
      <sz val="10"/>
      <name val="Bahnschrift Condensed"/>
      <family val="2"/>
      <charset val="238"/>
    </font>
    <font>
      <sz val="12"/>
      <color theme="1"/>
      <name val="Bahnschrift Condensed"/>
      <family val="2"/>
      <charset val="238"/>
    </font>
    <font>
      <sz val="11"/>
      <color theme="1"/>
      <name val="Bahnschrift Condensed"/>
      <family val="2"/>
      <charset val="238"/>
    </font>
    <font>
      <sz val="10"/>
      <color theme="1"/>
      <name val="Bahnschrift Condensed"/>
      <family val="2"/>
      <charset val="238"/>
    </font>
    <font>
      <b/>
      <sz val="14"/>
      <color theme="1"/>
      <name val="Agency FB"/>
      <family val="2"/>
    </font>
    <font>
      <b/>
      <sz val="12"/>
      <color theme="1"/>
      <name val="Arial"/>
      <family val="2"/>
      <charset val="238"/>
    </font>
    <font>
      <sz val="14"/>
      <color theme="1"/>
      <name val="Agency FB"/>
      <family val="2"/>
    </font>
    <font>
      <sz val="14"/>
      <color theme="1"/>
      <name val="Bahnschrift"/>
      <family val="2"/>
      <charset val="238"/>
    </font>
    <font>
      <b/>
      <sz val="10"/>
      <color theme="0"/>
      <name val="Bahnschrift Condensed"/>
      <family val="2"/>
      <charset val="238"/>
    </font>
    <font>
      <b/>
      <sz val="8"/>
      <color theme="1"/>
      <name val="Agency FB"/>
      <family val="2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Bahnschrift Condensed"/>
      <family val="2"/>
      <charset val="238"/>
    </font>
    <font>
      <b/>
      <sz val="11"/>
      <color theme="1"/>
      <name val="Bahnschrift Condensed"/>
      <family val="2"/>
      <charset val="238"/>
    </font>
    <font>
      <b/>
      <sz val="12"/>
      <color theme="0"/>
      <name val="Arial"/>
      <family val="2"/>
      <charset val="238"/>
    </font>
    <font>
      <b/>
      <sz val="14"/>
      <color theme="0"/>
      <name val="Agency FB"/>
      <family val="2"/>
    </font>
    <font>
      <b/>
      <sz val="14"/>
      <color theme="0"/>
      <name val="Calibri"/>
      <family val="2"/>
      <charset val="238"/>
      <scheme val="minor"/>
    </font>
    <font>
      <sz val="10"/>
      <color theme="1"/>
      <name val="Baskerville Old Face"/>
      <family val="1"/>
    </font>
    <font>
      <b/>
      <sz val="14"/>
      <color theme="0"/>
      <name val="Bahnschrift Condensed"/>
      <family val="2"/>
      <charset val="238"/>
    </font>
    <font>
      <sz val="14"/>
      <name val="Bahnschrift Condensed"/>
      <family val="2"/>
      <charset val="238"/>
    </font>
    <font>
      <sz val="14"/>
      <color theme="0"/>
      <name val="Bahnschrift Condensed"/>
      <family val="2"/>
      <charset val="238"/>
    </font>
    <font>
      <sz val="11"/>
      <name val="Calibri"/>
      <family val="2"/>
      <charset val="238"/>
      <scheme val="minor"/>
    </font>
    <font>
      <b/>
      <sz val="14"/>
      <name val="Agency FB"/>
      <family val="2"/>
    </font>
    <font>
      <b/>
      <sz val="14"/>
      <name val="Calibri"/>
      <family val="2"/>
      <charset val="238"/>
      <scheme val="minor"/>
    </font>
    <font>
      <sz val="9"/>
      <color theme="1"/>
      <name val="Bahnschrift Condensed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688D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/>
      <bottom/>
      <diagonal style="medium">
        <color auto="1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medium">
        <color auto="1"/>
      </diagonal>
    </border>
    <border diagonalUp="1">
      <left/>
      <right/>
      <top style="medium">
        <color auto="1"/>
      </top>
      <bottom/>
      <diagonal style="medium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auto="1"/>
      </left>
      <right style="medium">
        <color auto="1"/>
      </right>
      <top/>
      <bottom/>
      <diagonal style="medium">
        <color auto="1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auto="1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auto="1"/>
      </diagonal>
    </border>
    <border diagonalUp="1">
      <left/>
      <right/>
      <top/>
      <bottom style="medium">
        <color indexed="64"/>
      </bottom>
      <diagonal style="medium">
        <color auto="1"/>
      </diagonal>
    </border>
    <border diagonalUp="1">
      <left style="medium">
        <color indexed="64"/>
      </left>
      <right/>
      <top/>
      <bottom/>
      <diagonal style="medium">
        <color auto="1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auto="1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auto="1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/>
    <xf numFmtId="0" fontId="0" fillId="3" borderId="11" xfId="0" applyFill="1" applyBorder="1"/>
    <xf numFmtId="0" fontId="5" fillId="0" borderId="13" xfId="0" applyFont="1" applyBorder="1" applyAlignment="1"/>
    <xf numFmtId="0" fontId="5" fillId="2" borderId="13" xfId="0" applyFont="1" applyFill="1" applyBorder="1" applyAlignment="1"/>
    <xf numFmtId="0" fontId="6" fillId="0" borderId="13" xfId="0" applyFont="1" applyBorder="1" applyAlignment="1">
      <alignment vertical="center"/>
    </xf>
    <xf numFmtId="0" fontId="0" fillId="0" borderId="0" xfId="0" applyBorder="1"/>
    <xf numFmtId="0" fontId="0" fillId="0" borderId="5" xfId="0" applyBorder="1"/>
    <xf numFmtId="0" fontId="0" fillId="2" borderId="5" xfId="0" applyFill="1" applyBorder="1"/>
    <xf numFmtId="0" fontId="0" fillId="2" borderId="0" xfId="0" applyFill="1" applyBorder="1"/>
    <xf numFmtId="0" fontId="0" fillId="0" borderId="14" xfId="0" applyBorder="1"/>
    <xf numFmtId="0" fontId="6" fillId="0" borderId="13" xfId="0" applyFont="1" applyBorder="1" applyAlignment="1">
      <alignment vertical="center"/>
    </xf>
    <xf numFmtId="0" fontId="0" fillId="6" borderId="16" xfId="0" applyFill="1" applyBorder="1"/>
    <xf numFmtId="0" fontId="0" fillId="2" borderId="0" xfId="0" applyFill="1"/>
    <xf numFmtId="0" fontId="0" fillId="6" borderId="20" xfId="0" applyFill="1" applyBorder="1"/>
    <xf numFmtId="0" fontId="9" fillId="0" borderId="0" xfId="0" applyFont="1" applyBorder="1"/>
    <xf numFmtId="0" fontId="9" fillId="0" borderId="5" xfId="0" applyFont="1" applyBorder="1"/>
    <xf numFmtId="0" fontId="9" fillId="2" borderId="0" xfId="0" applyFont="1" applyFill="1" applyBorder="1"/>
    <xf numFmtId="0" fontId="9" fillId="6" borderId="20" xfId="0" applyFont="1" applyFill="1" applyBorder="1"/>
    <xf numFmtId="0" fontId="10" fillId="0" borderId="0" xfId="0" applyFont="1" applyBorder="1"/>
    <xf numFmtId="0" fontId="2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5" xfId="0" applyFont="1" applyBorder="1"/>
    <xf numFmtId="0" fontId="7" fillId="0" borderId="0" xfId="0" applyFont="1"/>
    <xf numFmtId="0" fontId="7" fillId="6" borderId="20" xfId="0" applyFont="1" applyFill="1" applyBorder="1"/>
    <xf numFmtId="0" fontId="10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0" fillId="0" borderId="0" xfId="0" applyFill="1" applyBorder="1"/>
    <xf numFmtId="0" fontId="2" fillId="0" borderId="12" xfId="0" applyFont="1" applyBorder="1" applyAlignment="1">
      <alignment horizontal="center" vertical="center"/>
    </xf>
    <xf numFmtId="0" fontId="0" fillId="10" borderId="0" xfId="0" applyFill="1"/>
    <xf numFmtId="0" fontId="2" fillId="11" borderId="0" xfId="0" applyFont="1" applyFill="1" applyAlignment="1">
      <alignment horizontal="center" vertical="center"/>
    </xf>
    <xf numFmtId="0" fontId="0" fillId="6" borderId="28" xfId="0" applyFill="1" applyBorder="1"/>
    <xf numFmtId="0" fontId="2" fillId="13" borderId="9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2" xfId="0" applyBorder="1"/>
    <xf numFmtId="0" fontId="7" fillId="0" borderId="0" xfId="0" applyFont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17" borderId="0" xfId="0" applyFill="1"/>
    <xf numFmtId="0" fontId="0" fillId="18" borderId="0" xfId="0" applyFill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7" borderId="20" xfId="0" applyFill="1" applyBorder="1"/>
    <xf numFmtId="0" fontId="0" fillId="11" borderId="0" xfId="0" applyFill="1"/>
    <xf numFmtId="0" fontId="0" fillId="0" borderId="12" xfId="0" applyFill="1" applyBorder="1"/>
    <xf numFmtId="0" fontId="7" fillId="21" borderId="9" xfId="0" applyFont="1" applyFill="1" applyBorder="1" applyAlignment="1">
      <alignment horizontal="center" vertical="center"/>
    </xf>
    <xf numFmtId="0" fontId="7" fillId="21" borderId="1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2" borderId="20" xfId="0" applyFont="1" applyFill="1" applyBorder="1" applyAlignment="1">
      <alignment horizontal="center" vertical="center"/>
    </xf>
    <xf numFmtId="0" fontId="0" fillId="0" borderId="16" xfId="0" applyBorder="1"/>
    <xf numFmtId="0" fontId="7" fillId="23" borderId="0" xfId="0" applyFont="1" applyFill="1" applyBorder="1" applyAlignment="1">
      <alignment horizontal="center" vertical="center"/>
    </xf>
    <xf numFmtId="0" fontId="7" fillId="23" borderId="1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7" fillId="5" borderId="20" xfId="0" applyFont="1" applyFill="1" applyBorder="1" applyAlignment="1">
      <alignment horizontal="center" vertical="center"/>
    </xf>
    <xf numFmtId="0" fontId="0" fillId="11" borderId="0" xfId="0" applyFill="1" applyBorder="1"/>
    <xf numFmtId="0" fontId="0" fillId="18" borderId="0" xfId="0" applyFill="1" applyBorder="1"/>
    <xf numFmtId="0" fontId="2" fillId="11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0" fillId="17" borderId="0" xfId="0" applyFill="1" applyBorder="1"/>
    <xf numFmtId="0" fontId="0" fillId="0" borderId="5" xfId="0" applyFill="1" applyBorder="1"/>
    <xf numFmtId="0" fontId="7" fillId="22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2" fillId="21" borderId="18" xfId="0" applyFont="1" applyFill="1" applyBorder="1" applyAlignment="1">
      <alignment horizontal="center" vertical="center"/>
    </xf>
    <xf numFmtId="0" fontId="2" fillId="21" borderId="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10" borderId="0" xfId="0" applyFill="1" applyBorder="1"/>
    <xf numFmtId="0" fontId="7" fillId="6" borderId="30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vertical="center"/>
    </xf>
    <xf numFmtId="0" fontId="5" fillId="17" borderId="26" xfId="0" applyFont="1" applyFill="1" applyBorder="1" applyAlignment="1">
      <alignment vertical="center"/>
    </xf>
    <xf numFmtId="0" fontId="5" fillId="17" borderId="27" xfId="0" applyFont="1" applyFill="1" applyBorder="1" applyAlignment="1">
      <alignment vertical="center"/>
    </xf>
    <xf numFmtId="0" fontId="7" fillId="7" borderId="2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7" fillId="20" borderId="9" xfId="0" applyFont="1" applyFill="1" applyBorder="1" applyAlignment="1">
      <alignment horizontal="center" vertical="center"/>
    </xf>
    <xf numFmtId="0" fontId="7" fillId="20" borderId="0" xfId="0" applyFont="1" applyFill="1" applyBorder="1" applyAlignment="1">
      <alignment horizontal="center" vertical="center"/>
    </xf>
    <xf numFmtId="0" fontId="7" fillId="20" borderId="18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19" borderId="0" xfId="0" applyFont="1" applyFill="1" applyBorder="1" applyAlignment="1">
      <alignment horizontal="center" vertical="center"/>
    </xf>
    <xf numFmtId="0" fontId="7" fillId="19" borderId="18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0" fillId="15" borderId="20" xfId="0" applyFill="1" applyBorder="1"/>
    <xf numFmtId="0" fontId="6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15" borderId="16" xfId="0" applyFont="1" applyFill="1" applyBorder="1" applyAlignment="1">
      <alignment horizontal="center" vertical="center"/>
    </xf>
    <xf numFmtId="0" fontId="7" fillId="16" borderId="31" xfId="0" applyFont="1" applyFill="1" applyBorder="1" applyAlignment="1">
      <alignment horizontal="center" vertical="center"/>
    </xf>
    <xf numFmtId="0" fontId="7" fillId="16" borderId="16" xfId="0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/>
    </xf>
    <xf numFmtId="0" fontId="7" fillId="15" borderId="20" xfId="0" applyFont="1" applyFill="1" applyBorder="1" applyAlignment="1">
      <alignment horizontal="center" vertical="center"/>
    </xf>
    <xf numFmtId="0" fontId="7" fillId="16" borderId="20" xfId="0" applyFont="1" applyFill="1" applyBorder="1" applyAlignment="1">
      <alignment horizontal="center" vertical="center"/>
    </xf>
    <xf numFmtId="0" fontId="0" fillId="15" borderId="31" xfId="0" applyFill="1" applyBorder="1"/>
    <xf numFmtId="0" fontId="7" fillId="15" borderId="17" xfId="0" applyFont="1" applyFill="1" applyBorder="1" applyAlignment="1">
      <alignment horizontal="center" vertical="center"/>
    </xf>
    <xf numFmtId="0" fontId="0" fillId="15" borderId="19" xfId="0" applyFill="1" applyBorder="1"/>
    <xf numFmtId="0" fontId="0" fillId="3" borderId="10" xfId="0" applyFill="1" applyBorder="1"/>
    <xf numFmtId="0" fontId="0" fillId="0" borderId="34" xfId="0" applyBorder="1"/>
    <xf numFmtId="0" fontId="0" fillId="0" borderId="0" xfId="0" applyFill="1"/>
    <xf numFmtId="0" fontId="7" fillId="2" borderId="35" xfId="0" applyFont="1" applyFill="1" applyBorder="1" applyAlignment="1">
      <alignment horizontal="center" vertical="center"/>
    </xf>
    <xf numFmtId="0" fontId="7" fillId="16" borderId="19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24" borderId="17" xfId="0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31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2" fillId="15" borderId="31" xfId="0" applyFont="1" applyFill="1" applyBorder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0" borderId="8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20" borderId="17" xfId="0" applyFont="1" applyFill="1" applyBorder="1" applyAlignment="1">
      <alignment horizontal="center" vertical="center"/>
    </xf>
    <xf numFmtId="0" fontId="12" fillId="0" borderId="0" xfId="0" applyFont="1"/>
    <xf numFmtId="0" fontId="2" fillId="9" borderId="1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15" borderId="1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15" borderId="1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3" xfId="0" applyFont="1" applyBorder="1"/>
    <xf numFmtId="0" fontId="6" fillId="0" borderId="25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33" xfId="0" applyBorder="1"/>
    <xf numFmtId="0" fontId="2" fillId="2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6" borderId="31" xfId="0" applyFill="1" applyBorder="1"/>
    <xf numFmtId="0" fontId="5" fillId="0" borderId="26" xfId="0" applyFont="1" applyFill="1" applyBorder="1" applyAlignment="1">
      <alignment vertical="center"/>
    </xf>
    <xf numFmtId="0" fontId="2" fillId="9" borderId="30" xfId="0" applyFont="1" applyFill="1" applyBorder="1" applyAlignment="1">
      <alignment horizontal="center" vertical="center"/>
    </xf>
    <xf numFmtId="0" fontId="6" fillId="0" borderId="25" xfId="0" applyFont="1" applyBorder="1" applyAlignment="1"/>
    <xf numFmtId="0" fontId="5" fillId="0" borderId="25" xfId="0" applyFont="1" applyBorder="1"/>
    <xf numFmtId="0" fontId="14" fillId="0" borderId="27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11" fillId="12" borderId="13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2" fillId="0" borderId="12" xfId="0" applyFont="1" applyFill="1" applyBorder="1" applyAlignment="1">
      <alignment horizontal="center" vertical="center"/>
    </xf>
    <xf numFmtId="0" fontId="0" fillId="2" borderId="20" xfId="0" applyFill="1" applyBorder="1"/>
    <xf numFmtId="0" fontId="7" fillId="0" borderId="5" xfId="0" applyFont="1" applyFill="1" applyBorder="1"/>
    <xf numFmtId="0" fontId="9" fillId="0" borderId="5" xfId="0" applyFont="1" applyFill="1" applyBorder="1"/>
    <xf numFmtId="0" fontId="0" fillId="6" borderId="14" xfId="0" applyFill="1" applyBorder="1"/>
    <xf numFmtId="0" fontId="2" fillId="12" borderId="10" xfId="0" applyFont="1" applyFill="1" applyBorder="1" applyAlignment="1">
      <alignment horizontal="center" vertical="center"/>
    </xf>
    <xf numFmtId="0" fontId="22" fillId="0" borderId="0" xfId="0" applyFont="1"/>
    <xf numFmtId="0" fontId="1" fillId="0" borderId="0" xfId="0" applyFont="1"/>
    <xf numFmtId="0" fontId="21" fillId="0" borderId="0" xfId="0" applyFont="1"/>
    <xf numFmtId="0" fontId="21" fillId="0" borderId="0" xfId="0" applyFont="1" applyFill="1" applyBorder="1"/>
    <xf numFmtId="0" fontId="23" fillId="0" borderId="0" xfId="0" applyFont="1"/>
    <xf numFmtId="0" fontId="7" fillId="5" borderId="17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3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0" fillId="7" borderId="0" xfId="0" applyFill="1" applyBorder="1" applyAlignment="1"/>
    <xf numFmtId="0" fontId="7" fillId="7" borderId="0" xfId="0" applyFont="1" applyFill="1" applyBorder="1" applyAlignment="1">
      <alignment horizontal="center" vertical="center"/>
    </xf>
    <xf numFmtId="0" fontId="0" fillId="7" borderId="0" xfId="0" applyFill="1"/>
    <xf numFmtId="0" fontId="2" fillId="15" borderId="0" xfId="0" applyFont="1" applyFill="1" applyAlignment="1">
      <alignment horizontal="center" vertical="center"/>
    </xf>
    <xf numFmtId="0" fontId="7" fillId="15" borderId="0" xfId="0" applyFont="1" applyFill="1" applyBorder="1" applyAlignment="1">
      <alignment horizontal="center" vertical="center"/>
    </xf>
    <xf numFmtId="0" fontId="0" fillId="15" borderId="0" xfId="0" applyFill="1" applyBorder="1" applyAlignment="1"/>
    <xf numFmtId="0" fontId="2" fillId="15" borderId="1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7" fillId="15" borderId="30" xfId="0" applyFont="1" applyFill="1" applyBorder="1" applyAlignment="1">
      <alignment horizontal="center" vertical="center"/>
    </xf>
    <xf numFmtId="0" fontId="7" fillId="15" borderId="28" xfId="0" applyFont="1" applyFill="1" applyBorder="1" applyAlignment="1">
      <alignment horizontal="center" vertical="center"/>
    </xf>
    <xf numFmtId="0" fontId="22" fillId="12" borderId="0" xfId="0" applyFont="1" applyFill="1"/>
    <xf numFmtId="0" fontId="7" fillId="8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1" xfId="0" applyFont="1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24" xfId="0" applyBorder="1" applyAlignment="1"/>
    <xf numFmtId="0" fontId="0" fillId="0" borderId="22" xfId="0" applyBorder="1" applyAlignment="1"/>
    <xf numFmtId="0" fontId="0" fillId="0" borderId="23" xfId="0" applyBorder="1" applyAlignment="1"/>
    <xf numFmtId="164" fontId="20" fillId="12" borderId="1" xfId="0" applyNumberFormat="1" applyFont="1" applyFill="1" applyBorder="1" applyAlignment="1">
      <alignment horizontal="center" vertical="center"/>
    </xf>
    <xf numFmtId="164" fontId="20" fillId="12" borderId="2" xfId="0" applyNumberFormat="1" applyFont="1" applyFill="1" applyBorder="1" applyAlignment="1">
      <alignment horizontal="center" vertical="center"/>
    </xf>
    <xf numFmtId="164" fontId="20" fillId="12" borderId="4" xfId="0" applyNumberFormat="1" applyFont="1" applyFill="1" applyBorder="1" applyAlignment="1">
      <alignment horizontal="center" vertical="center"/>
    </xf>
    <xf numFmtId="164" fontId="20" fillId="12" borderId="24" xfId="0" applyNumberFormat="1" applyFont="1" applyFill="1" applyBorder="1" applyAlignment="1">
      <alignment horizontal="center" vertical="center"/>
    </xf>
    <xf numFmtId="164" fontId="20" fillId="12" borderId="22" xfId="0" applyNumberFormat="1" applyFont="1" applyFill="1" applyBorder="1" applyAlignment="1">
      <alignment horizontal="center" vertical="center"/>
    </xf>
    <xf numFmtId="164" fontId="20" fillId="12" borderId="23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20" fillId="12" borderId="7" xfId="0" applyFont="1" applyFill="1" applyBorder="1" applyAlignment="1">
      <alignment horizontal="center" vertical="center"/>
    </xf>
    <xf numFmtId="0" fontId="20" fillId="12" borderId="8" xfId="0" applyFont="1" applyFill="1" applyBorder="1" applyAlignment="1"/>
    <xf numFmtId="0" fontId="20" fillId="12" borderId="6" xfId="0" applyFont="1" applyFill="1" applyBorder="1" applyAlignment="1"/>
    <xf numFmtId="0" fontId="20" fillId="12" borderId="17" xfId="0" applyFont="1" applyFill="1" applyBorder="1" applyAlignment="1"/>
    <xf numFmtId="0" fontId="20" fillId="12" borderId="18" xfId="0" applyFont="1" applyFill="1" applyBorder="1" applyAlignment="1"/>
    <xf numFmtId="0" fontId="20" fillId="12" borderId="19" xfId="0" applyFont="1" applyFill="1" applyBorder="1" applyAlignment="1"/>
    <xf numFmtId="0" fontId="7" fillId="0" borderId="13" xfId="0" applyFont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right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/>
    <xf numFmtId="0" fontId="6" fillId="3" borderId="25" xfId="0" applyFont="1" applyFill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6" borderId="25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7" borderId="25" xfId="0" applyFont="1" applyFill="1" applyBorder="1" applyAlignment="1">
      <alignment vertical="center"/>
    </xf>
    <xf numFmtId="0" fontId="6" fillId="12" borderId="25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164" fontId="6" fillId="0" borderId="25" xfId="0" applyNumberFormat="1" applyFont="1" applyBorder="1" applyAlignment="1">
      <alignment vertical="center"/>
    </xf>
    <xf numFmtId="164" fontId="5" fillId="0" borderId="26" xfId="0" applyNumberFormat="1" applyFont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vertical="center"/>
    </xf>
    <xf numFmtId="0" fontId="5" fillId="9" borderId="26" xfId="0" applyFont="1" applyFill="1" applyBorder="1" applyAlignment="1">
      <alignment vertical="center"/>
    </xf>
    <xf numFmtId="0" fontId="5" fillId="9" borderId="27" xfId="0" applyFont="1" applyFill="1" applyBorder="1" applyAlignment="1">
      <alignment vertical="center"/>
    </xf>
    <xf numFmtId="0" fontId="6" fillId="15" borderId="25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13" borderId="25" xfId="0" applyFont="1" applyFill="1" applyBorder="1" applyAlignment="1">
      <alignment vertical="center"/>
    </xf>
    <xf numFmtId="0" fontId="6" fillId="16" borderId="25" xfId="0" applyFont="1" applyFill="1" applyBorder="1" applyAlignment="1">
      <alignment vertical="center"/>
    </xf>
    <xf numFmtId="0" fontId="5" fillId="16" borderId="26" xfId="0" applyFont="1" applyFill="1" applyBorder="1" applyAlignment="1">
      <alignment vertical="center"/>
    </xf>
    <xf numFmtId="0" fontId="5" fillId="16" borderId="27" xfId="0" applyFont="1" applyFill="1" applyBorder="1" applyAlignment="1">
      <alignment vertical="center"/>
    </xf>
    <xf numFmtId="0" fontId="5" fillId="0" borderId="26" xfId="0" applyFont="1" applyBorder="1" applyAlignment="1"/>
    <xf numFmtId="0" fontId="5" fillId="0" borderId="27" xfId="0" applyFont="1" applyBorder="1" applyAlignment="1"/>
    <xf numFmtId="0" fontId="6" fillId="19" borderId="25" xfId="0" applyFont="1" applyFill="1" applyBorder="1" applyAlignment="1">
      <alignment vertical="center"/>
    </xf>
    <xf numFmtId="0" fontId="6" fillId="20" borderId="25" xfId="0" applyFont="1" applyFill="1" applyBorder="1" applyAlignment="1">
      <alignment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6" fillId="22" borderId="25" xfId="0" applyFont="1" applyFill="1" applyBorder="1" applyAlignment="1">
      <alignment vertical="center"/>
    </xf>
    <xf numFmtId="0" fontId="5" fillId="22" borderId="26" xfId="0" applyFont="1" applyFill="1" applyBorder="1" applyAlignment="1">
      <alignment vertical="center"/>
    </xf>
    <xf numFmtId="0" fontId="5" fillId="22" borderId="27" xfId="0" applyFont="1" applyFill="1" applyBorder="1" applyAlignment="1">
      <alignment vertical="center"/>
    </xf>
    <xf numFmtId="0" fontId="6" fillId="21" borderId="25" xfId="0" applyFont="1" applyFill="1" applyBorder="1" applyAlignment="1">
      <alignment vertical="center"/>
    </xf>
    <xf numFmtId="0" fontId="5" fillId="21" borderId="26" xfId="0" applyFont="1" applyFill="1" applyBorder="1" applyAlignment="1">
      <alignment vertical="center"/>
    </xf>
    <xf numFmtId="0" fontId="5" fillId="21" borderId="27" xfId="0" applyFont="1" applyFill="1" applyBorder="1" applyAlignment="1">
      <alignment vertical="center"/>
    </xf>
    <xf numFmtId="0" fontId="6" fillId="11" borderId="25" xfId="0" applyFont="1" applyFill="1" applyBorder="1" applyAlignment="1">
      <alignment vertical="center"/>
    </xf>
    <xf numFmtId="0" fontId="5" fillId="11" borderId="26" xfId="0" applyFont="1" applyFill="1" applyBorder="1" applyAlignment="1">
      <alignment vertical="center"/>
    </xf>
    <xf numFmtId="0" fontId="5" fillId="11" borderId="27" xfId="0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0" fontId="6" fillId="23" borderId="25" xfId="0" applyFont="1" applyFill="1" applyBorder="1" applyAlignment="1">
      <alignment vertical="center"/>
    </xf>
    <xf numFmtId="0" fontId="5" fillId="23" borderId="26" xfId="0" applyFont="1" applyFill="1" applyBorder="1" applyAlignment="1">
      <alignment vertical="center"/>
    </xf>
    <xf numFmtId="0" fontId="5" fillId="23" borderId="27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2" fontId="6" fillId="0" borderId="25" xfId="0" applyNumberFormat="1" applyFont="1" applyBorder="1" applyAlignment="1">
      <alignment vertical="center"/>
    </xf>
    <xf numFmtId="2" fontId="5" fillId="0" borderId="26" xfId="0" applyNumberFormat="1" applyFont="1" applyBorder="1" applyAlignment="1">
      <alignment vertical="center"/>
    </xf>
    <xf numFmtId="0" fontId="6" fillId="18" borderId="25" xfId="0" applyFont="1" applyFill="1" applyBorder="1" applyAlignment="1">
      <alignment vertical="center"/>
    </xf>
    <xf numFmtId="0" fontId="5" fillId="18" borderId="26" xfId="0" applyFont="1" applyFill="1" applyBorder="1" applyAlignment="1">
      <alignment vertical="center"/>
    </xf>
    <xf numFmtId="0" fontId="5" fillId="18" borderId="2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12" borderId="16" xfId="0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center" vertical="center"/>
    </xf>
    <xf numFmtId="0" fontId="20" fillId="12" borderId="17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0" fillId="12" borderId="8" xfId="0" applyFont="1" applyFill="1" applyBorder="1" applyAlignment="1">
      <alignment horizontal="center" vertical="center"/>
    </xf>
    <xf numFmtId="0" fontId="20" fillId="12" borderId="6" xfId="0" applyFont="1" applyFill="1" applyBorder="1" applyAlignment="1">
      <alignment horizontal="center" vertical="center"/>
    </xf>
    <xf numFmtId="0" fontId="20" fillId="12" borderId="18" xfId="0" applyFont="1" applyFill="1" applyBorder="1" applyAlignment="1">
      <alignment horizontal="center" vertical="center"/>
    </xf>
    <xf numFmtId="0" fontId="20" fillId="12" borderId="19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/>
    </xf>
    <xf numFmtId="0" fontId="7" fillId="14" borderId="17" xfId="0" applyFont="1" applyFill="1" applyBorder="1" applyAlignment="1">
      <alignment horizontal="center" vertical="center"/>
    </xf>
    <xf numFmtId="0" fontId="7" fillId="14" borderId="18" xfId="0" applyFont="1" applyFill="1" applyBorder="1" applyAlignment="1">
      <alignment horizontal="center" vertical="center"/>
    </xf>
    <xf numFmtId="0" fontId="7" fillId="14" borderId="19" xfId="0" applyFont="1" applyFill="1" applyBorder="1" applyAlignment="1">
      <alignment horizontal="center" vertical="center"/>
    </xf>
    <xf numFmtId="0" fontId="16" fillId="23" borderId="13" xfId="0" applyFont="1" applyFill="1" applyBorder="1" applyAlignment="1">
      <alignment horizontal="center" vertical="center"/>
    </xf>
    <xf numFmtId="0" fontId="1" fillId="2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24" fillId="14" borderId="7" xfId="0" applyFont="1" applyFill="1" applyBorder="1" applyAlignment="1">
      <alignment horizontal="center" vertical="center"/>
    </xf>
    <xf numFmtId="0" fontId="25" fillId="14" borderId="8" xfId="0" applyFont="1" applyFill="1" applyBorder="1" applyAlignment="1"/>
    <xf numFmtId="0" fontId="25" fillId="14" borderId="6" xfId="0" applyFont="1" applyFill="1" applyBorder="1" applyAlignment="1"/>
    <xf numFmtId="0" fontId="25" fillId="14" borderId="17" xfId="0" applyFont="1" applyFill="1" applyBorder="1" applyAlignment="1"/>
    <xf numFmtId="0" fontId="25" fillId="14" borderId="18" xfId="0" applyFont="1" applyFill="1" applyBorder="1" applyAlignment="1"/>
    <xf numFmtId="0" fontId="25" fillId="14" borderId="19" xfId="0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13" fillId="4" borderId="8" xfId="0" applyFont="1" applyFill="1" applyBorder="1" applyAlignment="1"/>
    <xf numFmtId="0" fontId="13" fillId="4" borderId="6" xfId="0" applyFont="1" applyFill="1" applyBorder="1" applyAlignment="1"/>
    <xf numFmtId="0" fontId="13" fillId="4" borderId="17" xfId="0" applyFont="1" applyFill="1" applyBorder="1" applyAlignment="1"/>
    <xf numFmtId="0" fontId="13" fillId="4" borderId="18" xfId="0" applyFont="1" applyFill="1" applyBorder="1" applyAlignment="1"/>
    <xf numFmtId="0" fontId="13" fillId="4" borderId="19" xfId="0" applyFont="1" applyFill="1" applyBorder="1" applyAlignment="1"/>
    <xf numFmtId="0" fontId="7" fillId="4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3" fillId="5" borderId="8" xfId="0" applyFont="1" applyFill="1" applyBorder="1" applyAlignment="1"/>
    <xf numFmtId="0" fontId="13" fillId="5" borderId="6" xfId="0" applyFont="1" applyFill="1" applyBorder="1" applyAlignment="1"/>
    <xf numFmtId="0" fontId="13" fillId="5" borderId="17" xfId="0" applyFont="1" applyFill="1" applyBorder="1" applyAlignment="1"/>
    <xf numFmtId="0" fontId="13" fillId="5" borderId="18" xfId="0" applyFont="1" applyFill="1" applyBorder="1" applyAlignment="1"/>
    <xf numFmtId="0" fontId="13" fillId="5" borderId="19" xfId="0" applyFont="1" applyFill="1" applyBorder="1" applyAlignment="1"/>
    <xf numFmtId="0" fontId="13" fillId="14" borderId="8" xfId="0" applyFont="1" applyFill="1" applyBorder="1" applyAlignment="1"/>
    <xf numFmtId="0" fontId="13" fillId="14" borderId="6" xfId="0" applyFont="1" applyFill="1" applyBorder="1" applyAlignment="1"/>
    <xf numFmtId="0" fontId="13" fillId="14" borderId="17" xfId="0" applyFont="1" applyFill="1" applyBorder="1" applyAlignment="1"/>
    <xf numFmtId="0" fontId="13" fillId="14" borderId="18" xfId="0" applyFont="1" applyFill="1" applyBorder="1" applyAlignment="1"/>
    <xf numFmtId="0" fontId="13" fillId="14" borderId="19" xfId="0" applyFont="1" applyFill="1" applyBorder="1" applyAlignment="1"/>
    <xf numFmtId="0" fontId="17" fillId="23" borderId="7" xfId="0" applyFont="1" applyFill="1" applyBorder="1" applyAlignment="1">
      <alignment horizontal="center" vertical="center"/>
    </xf>
    <xf numFmtId="0" fontId="18" fillId="23" borderId="8" xfId="0" applyFont="1" applyFill="1" applyBorder="1" applyAlignment="1"/>
    <xf numFmtId="0" fontId="18" fillId="23" borderId="6" xfId="0" applyFont="1" applyFill="1" applyBorder="1" applyAlignment="1"/>
    <xf numFmtId="0" fontId="18" fillId="23" borderId="17" xfId="0" applyFont="1" applyFill="1" applyBorder="1" applyAlignment="1"/>
    <xf numFmtId="0" fontId="18" fillId="23" borderId="18" xfId="0" applyFont="1" applyFill="1" applyBorder="1" applyAlignment="1"/>
    <xf numFmtId="0" fontId="18" fillId="23" borderId="19" xfId="0" applyFont="1" applyFill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29" xfId="0" applyFill="1" applyBorder="1"/>
    <xf numFmtId="0" fontId="4" fillId="2" borderId="27" xfId="0" applyFont="1" applyFill="1" applyBorder="1" applyAlignment="1"/>
    <xf numFmtId="0" fontId="8" fillId="4" borderId="4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4"/>
  <sheetViews>
    <sheetView tabSelected="1" topLeftCell="A31" workbookViewId="0">
      <selection activeCell="CQ11" sqref="CQ11"/>
    </sheetView>
  </sheetViews>
  <sheetFormatPr defaultRowHeight="14.4" x14ac:dyDescent="0.3"/>
  <cols>
    <col min="1" max="1" width="2.33203125" customWidth="1"/>
    <col min="2" max="92" width="1.77734375" customWidth="1"/>
    <col min="93" max="93" width="0.77734375" customWidth="1"/>
    <col min="94" max="94" width="0" hidden="1" customWidth="1"/>
    <col min="95" max="95" width="5.6640625" customWidth="1"/>
    <col min="96" max="96" width="3" customWidth="1"/>
    <col min="97" max="97" width="5.21875" customWidth="1"/>
  </cols>
  <sheetData>
    <row r="1" spans="1:97" ht="9" customHeight="1" thickBot="1" x14ac:dyDescent="0.3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/>
      <c r="CC1" s="1"/>
      <c r="CD1" s="1"/>
      <c r="CE1" s="1"/>
    </row>
    <row r="2" spans="1:97" ht="9" customHeight="1" thickBot="1" x14ac:dyDescent="0.35">
      <c r="A2" s="1">
        <v>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CA2" s="455" t="s">
        <v>50</v>
      </c>
      <c r="CB2" s="456"/>
      <c r="CC2" s="456"/>
      <c r="CD2" s="456"/>
      <c r="CE2" s="457"/>
      <c r="CF2" s="2" t="s">
        <v>0</v>
      </c>
      <c r="CG2" s="2"/>
      <c r="CH2" s="2"/>
      <c r="CI2" s="2"/>
      <c r="CJ2" s="2"/>
      <c r="CK2" s="2"/>
      <c r="CL2" s="2"/>
      <c r="CM2" s="3" t="s">
        <v>1</v>
      </c>
      <c r="CN2" s="2"/>
      <c r="CO2" s="2"/>
      <c r="CP2" s="2"/>
      <c r="CQ2" s="217" t="s">
        <v>2</v>
      </c>
      <c r="CR2" s="4" t="s">
        <v>3</v>
      </c>
      <c r="CS2" s="3" t="s">
        <v>4</v>
      </c>
    </row>
    <row r="3" spans="1:97" ht="9" customHeight="1" thickBot="1" x14ac:dyDescent="0.35">
      <c r="A3" s="1">
        <v>2</v>
      </c>
      <c r="I3" s="1"/>
      <c r="J3" s="1"/>
      <c r="K3" s="5"/>
      <c r="L3" s="5"/>
      <c r="M3" s="5"/>
      <c r="N3" s="5"/>
      <c r="O3" s="5"/>
      <c r="P3" s="6"/>
      <c r="Q3" s="225"/>
      <c r="R3" s="7"/>
      <c r="S3" s="8"/>
      <c r="T3" s="8"/>
      <c r="U3" s="9"/>
      <c r="V3" s="10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225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8"/>
      <c r="BU3" s="8"/>
      <c r="BV3" s="8"/>
      <c r="BW3" s="11"/>
      <c r="BX3" s="11"/>
      <c r="BY3" s="12"/>
      <c r="BZ3" s="450"/>
      <c r="CA3" s="458"/>
      <c r="CB3" s="459"/>
      <c r="CC3" s="459"/>
      <c r="CD3" s="459"/>
      <c r="CE3" s="460"/>
      <c r="CF3" s="451"/>
      <c r="CG3" s="13"/>
      <c r="CH3" s="14"/>
      <c r="CI3" s="13"/>
      <c r="CJ3" s="14"/>
      <c r="CK3" s="13"/>
      <c r="CL3" s="14"/>
      <c r="CM3" s="296">
        <f>CQ3*10</f>
        <v>530</v>
      </c>
      <c r="CN3" s="297"/>
      <c r="CO3" s="297"/>
      <c r="CP3" s="214"/>
      <c r="CQ3" s="21">
        <f>AE10-3</f>
        <v>53</v>
      </c>
      <c r="CR3" s="37">
        <v>7</v>
      </c>
      <c r="CS3" s="15">
        <f>PRODUCT(CR3,CQ3)</f>
        <v>371</v>
      </c>
    </row>
    <row r="4" spans="1:97" ht="9" customHeight="1" x14ac:dyDescent="0.3">
      <c r="A4" s="1">
        <v>3</v>
      </c>
      <c r="K4" s="16"/>
      <c r="L4" s="16"/>
      <c r="M4" s="16"/>
      <c r="N4" s="16"/>
      <c r="O4" s="17"/>
      <c r="P4" s="18"/>
      <c r="Q4" s="17"/>
      <c r="R4" s="298">
        <v>153</v>
      </c>
      <c r="S4" s="299"/>
      <c r="T4" s="30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38"/>
      <c r="AT4" s="101"/>
      <c r="AU4" s="226"/>
      <c r="AV4" s="16"/>
      <c r="AW4" s="16"/>
      <c r="AX4" s="16"/>
      <c r="AY4" s="16"/>
      <c r="AZ4" s="282">
        <v>152</v>
      </c>
      <c r="BA4" s="265"/>
      <c r="BB4" s="266"/>
      <c r="BC4" s="304"/>
      <c r="BD4" s="30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298">
        <v>153</v>
      </c>
      <c r="BU4" s="299"/>
      <c r="BV4" s="300"/>
      <c r="BW4" s="16"/>
      <c r="BX4" s="17"/>
      <c r="BY4" s="18"/>
      <c r="BZ4" s="20"/>
      <c r="CA4" s="452">
        <v>153</v>
      </c>
      <c r="CB4" s="453"/>
      <c r="CC4" s="454"/>
      <c r="CD4" s="452">
        <v>2</v>
      </c>
      <c r="CE4" s="454"/>
      <c r="CF4" s="314" t="s">
        <v>5</v>
      </c>
      <c r="CG4" s="315"/>
      <c r="CH4" s="315"/>
      <c r="CI4" s="315"/>
      <c r="CJ4" s="315"/>
      <c r="CK4" s="315"/>
      <c r="CL4" s="315"/>
      <c r="CM4" s="315"/>
      <c r="CN4" s="315"/>
      <c r="CO4" s="315"/>
      <c r="CP4" s="214"/>
      <c r="CQ4" s="21" t="s">
        <v>2</v>
      </c>
      <c r="CR4" s="37" t="s">
        <v>3</v>
      </c>
      <c r="CS4" s="15" t="s">
        <v>4</v>
      </c>
    </row>
    <row r="5" spans="1:97" ht="9" customHeight="1" thickBot="1" x14ac:dyDescent="0.35">
      <c r="A5" s="1">
        <v>4</v>
      </c>
      <c r="K5" s="16"/>
      <c r="L5" s="16"/>
      <c r="M5" s="16"/>
      <c r="N5" s="17"/>
      <c r="O5" s="18"/>
      <c r="P5" s="17"/>
      <c r="Q5" s="22"/>
      <c r="R5" s="301"/>
      <c r="S5" s="302"/>
      <c r="T5" s="30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R5" s="38"/>
      <c r="AS5" s="101"/>
      <c r="AT5" s="19"/>
      <c r="AU5" s="229"/>
      <c r="AY5" s="16"/>
      <c r="AZ5" s="267"/>
      <c r="BA5" s="268"/>
      <c r="BB5" s="269"/>
      <c r="BC5" s="306"/>
      <c r="BD5" s="307"/>
      <c r="BE5" s="16"/>
      <c r="BF5" s="16"/>
      <c r="BG5" s="16"/>
      <c r="BH5" s="16"/>
      <c r="BI5" s="16"/>
      <c r="BJ5" s="16"/>
      <c r="BK5" s="16"/>
      <c r="BL5" s="16"/>
      <c r="BM5" s="16"/>
      <c r="BN5" s="16"/>
      <c r="BT5" s="301"/>
      <c r="BU5" s="302"/>
      <c r="BV5" s="303"/>
      <c r="BW5" s="17"/>
      <c r="BX5" s="18"/>
      <c r="BY5" s="17"/>
      <c r="BZ5" s="24"/>
      <c r="CA5" s="311"/>
      <c r="CB5" s="312"/>
      <c r="CC5" s="313"/>
      <c r="CD5" s="311"/>
      <c r="CE5" s="313"/>
      <c r="CF5" s="316"/>
      <c r="CG5" s="317"/>
      <c r="CH5" s="317"/>
      <c r="CI5" s="317"/>
      <c r="CJ5" s="317"/>
      <c r="CK5" s="317"/>
      <c r="CL5" s="318"/>
      <c r="CM5" s="314">
        <f>CQ5*10</f>
        <v>1620</v>
      </c>
      <c r="CN5" s="314"/>
      <c r="CO5" s="314"/>
      <c r="CP5" s="86"/>
      <c r="CQ5" s="21">
        <f>AE6-3</f>
        <v>162</v>
      </c>
      <c r="CR5" s="37">
        <v>0</v>
      </c>
      <c r="CS5" s="15">
        <f>PRODUCT(CR5,CQ5)</f>
        <v>0</v>
      </c>
    </row>
    <row r="6" spans="1:97" ht="9" customHeight="1" x14ac:dyDescent="0.3">
      <c r="A6" s="1">
        <v>5</v>
      </c>
      <c r="K6" s="16"/>
      <c r="L6" s="16"/>
      <c r="M6" s="17"/>
      <c r="N6" s="18"/>
      <c r="O6" s="17"/>
      <c r="P6" s="16"/>
      <c r="Q6" s="24"/>
      <c r="R6" s="16"/>
      <c r="S6" s="16"/>
      <c r="T6" s="16"/>
      <c r="U6" s="16"/>
      <c r="V6" s="270" t="s">
        <v>6</v>
      </c>
      <c r="W6" s="271"/>
      <c r="X6" s="271"/>
      <c r="Y6" s="271"/>
      <c r="Z6" s="271"/>
      <c r="AA6" s="271"/>
      <c r="AB6" s="271"/>
      <c r="AC6" s="271"/>
      <c r="AD6" s="272"/>
      <c r="AE6" s="276">
        <v>165</v>
      </c>
      <c r="AF6" s="277"/>
      <c r="AG6" s="278"/>
      <c r="AH6" s="16"/>
      <c r="AI6" s="16"/>
      <c r="AJ6" s="16"/>
      <c r="AK6" s="16"/>
      <c r="AL6" s="16"/>
      <c r="AQ6" s="38"/>
      <c r="AR6" s="101"/>
      <c r="AS6" s="19"/>
      <c r="AT6" s="17"/>
      <c r="AU6" s="24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U6" s="1"/>
      <c r="BV6" s="6"/>
      <c r="BW6" s="18"/>
      <c r="BX6" s="17"/>
      <c r="BY6" s="16"/>
      <c r="BZ6" s="24"/>
      <c r="CA6" s="282">
        <v>152</v>
      </c>
      <c r="CB6" s="265"/>
      <c r="CC6" s="266"/>
      <c r="CD6" s="319">
        <v>1</v>
      </c>
      <c r="CE6" s="266"/>
      <c r="CF6" s="321" t="s">
        <v>7</v>
      </c>
      <c r="CG6" s="317"/>
      <c r="CH6" s="317"/>
      <c r="CI6" s="317"/>
      <c r="CJ6" s="317"/>
      <c r="CK6" s="317"/>
      <c r="CL6" s="317"/>
      <c r="CM6" s="317"/>
      <c r="CN6" s="317"/>
      <c r="CO6" s="318"/>
      <c r="CP6" s="86"/>
      <c r="CQ6" s="21" t="s">
        <v>2</v>
      </c>
      <c r="CR6" s="37" t="s">
        <v>3</v>
      </c>
      <c r="CS6" s="15" t="s">
        <v>4</v>
      </c>
    </row>
    <row r="7" spans="1:97" ht="9" customHeight="1" x14ac:dyDescent="0.3">
      <c r="A7" s="1">
        <v>6</v>
      </c>
      <c r="K7" s="16"/>
      <c r="L7" s="17"/>
      <c r="M7" s="18"/>
      <c r="N7" s="17"/>
      <c r="O7" s="16"/>
      <c r="P7" s="16"/>
      <c r="Q7" s="24"/>
      <c r="R7" s="16"/>
      <c r="S7" s="16"/>
      <c r="T7" s="16"/>
      <c r="U7" s="16"/>
      <c r="V7" s="273"/>
      <c r="W7" s="274"/>
      <c r="X7" s="274"/>
      <c r="Y7" s="274"/>
      <c r="Z7" s="274"/>
      <c r="AA7" s="274"/>
      <c r="AB7" s="274"/>
      <c r="AC7" s="274"/>
      <c r="AD7" s="275"/>
      <c r="AE7" s="279"/>
      <c r="AF7" s="280"/>
      <c r="AG7" s="281"/>
      <c r="AH7" s="16"/>
      <c r="AI7" s="16"/>
      <c r="AJ7" s="16"/>
      <c r="AK7" s="16"/>
      <c r="AL7" s="16"/>
      <c r="AM7" s="25"/>
      <c r="AN7" s="25"/>
      <c r="AO7" s="25"/>
      <c r="AP7" s="224"/>
      <c r="AQ7" s="228"/>
      <c r="AR7" s="27"/>
      <c r="AS7" s="26"/>
      <c r="AT7" s="25"/>
      <c r="AU7" s="28"/>
      <c r="AV7" s="29"/>
      <c r="AW7" s="29"/>
      <c r="AX7" s="29"/>
      <c r="AY7" s="16"/>
      <c r="AZ7" s="16"/>
      <c r="BA7" s="16"/>
      <c r="BB7" s="16"/>
      <c r="BF7" s="16"/>
      <c r="BG7" s="16"/>
      <c r="BH7" s="16"/>
      <c r="BI7" s="16"/>
      <c r="BJ7" s="16"/>
      <c r="BK7" s="16"/>
      <c r="BL7" s="16"/>
      <c r="BM7" s="16"/>
      <c r="BN7" s="16"/>
      <c r="BU7" s="6"/>
      <c r="BV7" s="30"/>
      <c r="BW7" s="17"/>
      <c r="BY7" s="16"/>
      <c r="BZ7" s="24"/>
      <c r="CA7" s="267"/>
      <c r="CB7" s="268"/>
      <c r="CC7" s="269"/>
      <c r="CD7" s="320"/>
      <c r="CE7" s="269"/>
      <c r="CF7" s="322"/>
      <c r="CG7" s="323"/>
      <c r="CH7" s="323"/>
      <c r="CI7" s="323"/>
      <c r="CJ7" s="323"/>
      <c r="CK7" s="323"/>
      <c r="CL7" s="324"/>
      <c r="CM7" s="325">
        <f>CQ7*10</f>
        <v>1300</v>
      </c>
      <c r="CN7" s="317"/>
      <c r="CO7" s="317"/>
      <c r="CP7" s="36"/>
      <c r="CQ7" s="21">
        <f>AE8-CQ17-4.5</f>
        <v>130</v>
      </c>
      <c r="CR7" s="37">
        <v>3</v>
      </c>
      <c r="CS7" s="15">
        <f>PRODUCT(CR7,CQ7)</f>
        <v>390</v>
      </c>
    </row>
    <row r="8" spans="1:97" ht="9" customHeight="1" x14ac:dyDescent="0.3">
      <c r="A8" s="1">
        <v>7</v>
      </c>
      <c r="K8" s="17"/>
      <c r="L8" s="18"/>
      <c r="M8" s="17"/>
      <c r="Q8" s="24"/>
      <c r="V8" s="270" t="s">
        <v>8</v>
      </c>
      <c r="W8" s="271"/>
      <c r="X8" s="271"/>
      <c r="Y8" s="271"/>
      <c r="Z8" s="271"/>
      <c r="AA8" s="271"/>
      <c r="AB8" s="271"/>
      <c r="AC8" s="271"/>
      <c r="AD8" s="272"/>
      <c r="AE8" s="276">
        <v>154.5</v>
      </c>
      <c r="AF8" s="277"/>
      <c r="AG8" s="278"/>
      <c r="AO8" s="38"/>
      <c r="AP8" s="101"/>
      <c r="AQ8" s="19"/>
      <c r="AR8" s="17"/>
      <c r="AU8" s="24"/>
      <c r="BT8" s="17"/>
      <c r="BU8" s="30"/>
      <c r="BV8" s="6"/>
      <c r="BY8" s="16"/>
      <c r="BZ8" s="24"/>
      <c r="CA8" s="31"/>
      <c r="CB8" s="31"/>
      <c r="CC8" s="31"/>
      <c r="CD8" s="31"/>
      <c r="CE8" s="31"/>
      <c r="CF8" s="321" t="s">
        <v>9</v>
      </c>
      <c r="CG8" s="317"/>
      <c r="CH8" s="317"/>
      <c r="CI8" s="317"/>
      <c r="CJ8" s="317"/>
      <c r="CK8" s="317"/>
      <c r="CL8" s="317"/>
      <c r="CM8" s="317"/>
      <c r="CN8" s="317"/>
      <c r="CO8" s="318"/>
      <c r="CP8" s="86"/>
      <c r="CQ8" s="21" t="s">
        <v>2</v>
      </c>
      <c r="CR8" s="37" t="s">
        <v>3</v>
      </c>
      <c r="CS8" s="15" t="s">
        <v>4</v>
      </c>
    </row>
    <row r="9" spans="1:97" ht="9" customHeight="1" x14ac:dyDescent="0.3">
      <c r="A9" s="1">
        <v>8</v>
      </c>
      <c r="J9" s="17"/>
      <c r="K9" s="18"/>
      <c r="L9" s="17"/>
      <c r="Q9" s="24"/>
      <c r="V9" s="273"/>
      <c r="W9" s="274"/>
      <c r="X9" s="274"/>
      <c r="Y9" s="274"/>
      <c r="Z9" s="274"/>
      <c r="AA9" s="274"/>
      <c r="AB9" s="274"/>
      <c r="AC9" s="274"/>
      <c r="AD9" s="275"/>
      <c r="AE9" s="279"/>
      <c r="AF9" s="280"/>
      <c r="AG9" s="281"/>
      <c r="AN9" s="38"/>
      <c r="AO9" s="101"/>
      <c r="AP9" s="19"/>
      <c r="AQ9" s="17"/>
      <c r="AU9" s="24"/>
      <c r="BS9" s="17"/>
      <c r="BT9" s="18"/>
      <c r="BU9" s="6"/>
      <c r="BV9" s="1"/>
      <c r="BY9" s="16"/>
      <c r="BZ9" s="24"/>
      <c r="CA9" s="31"/>
      <c r="CB9" s="31"/>
      <c r="CC9" s="31"/>
      <c r="CD9" s="31"/>
      <c r="CE9" s="31"/>
      <c r="CF9" s="326"/>
      <c r="CG9" s="317"/>
      <c r="CH9" s="317"/>
      <c r="CI9" s="317"/>
      <c r="CJ9" s="317"/>
      <c r="CK9" s="317"/>
      <c r="CL9" s="318"/>
      <c r="CM9" s="325">
        <f>CQ9*10</f>
        <v>985</v>
      </c>
      <c r="CN9" s="317"/>
      <c r="CO9" s="317"/>
      <c r="CP9" s="36"/>
      <c r="CQ9" s="21">
        <f>AE8-CQ13-CQ17-6</f>
        <v>98.5</v>
      </c>
      <c r="CR9" s="37">
        <v>3</v>
      </c>
      <c r="CS9" s="15">
        <f>PRODUCT(CR9,CQ9)</f>
        <v>295.5</v>
      </c>
    </row>
    <row r="10" spans="1:97" ht="9" customHeight="1" x14ac:dyDescent="0.3">
      <c r="A10" s="1">
        <v>9</v>
      </c>
      <c r="I10" s="17"/>
      <c r="J10" s="18"/>
      <c r="K10" s="17"/>
      <c r="Q10" s="24"/>
      <c r="V10" s="270" t="s">
        <v>10</v>
      </c>
      <c r="W10" s="271"/>
      <c r="X10" s="271"/>
      <c r="Y10" s="271"/>
      <c r="Z10" s="271"/>
      <c r="AA10" s="271"/>
      <c r="AB10" s="271"/>
      <c r="AC10" s="271"/>
      <c r="AD10" s="272"/>
      <c r="AE10" s="276">
        <v>56</v>
      </c>
      <c r="AF10" s="277"/>
      <c r="AG10" s="278"/>
      <c r="AM10" s="223"/>
      <c r="AN10" s="227"/>
      <c r="AO10" s="222"/>
      <c r="AP10" s="32"/>
      <c r="AQ10" s="33"/>
      <c r="AR10" s="33"/>
      <c r="AS10" s="33"/>
      <c r="AT10" s="33"/>
      <c r="AU10" s="34"/>
      <c r="AV10" s="35"/>
      <c r="AW10" s="35"/>
      <c r="AX10" s="35"/>
      <c r="BR10" s="17"/>
      <c r="BS10" s="18"/>
      <c r="BT10" s="17"/>
      <c r="BU10" s="1"/>
      <c r="BV10" s="1"/>
      <c r="BY10" s="16"/>
      <c r="BZ10" s="24"/>
      <c r="CA10" s="31"/>
      <c r="CB10" s="31"/>
      <c r="CC10" s="31"/>
      <c r="CD10" s="31"/>
      <c r="CE10" s="31"/>
      <c r="CF10" s="321" t="s">
        <v>11</v>
      </c>
      <c r="CG10" s="317"/>
      <c r="CH10" s="317"/>
      <c r="CI10" s="317"/>
      <c r="CJ10" s="317"/>
      <c r="CK10" s="317"/>
      <c r="CL10" s="317"/>
      <c r="CM10" s="317"/>
      <c r="CN10" s="317"/>
      <c r="CO10" s="318"/>
      <c r="CP10" s="86"/>
      <c r="CQ10" s="21" t="s">
        <v>2</v>
      </c>
      <c r="CR10" s="37" t="s">
        <v>3</v>
      </c>
      <c r="CS10" s="15" t="s">
        <v>4</v>
      </c>
    </row>
    <row r="11" spans="1:97" ht="9" customHeight="1" thickBot="1" x14ac:dyDescent="0.35">
      <c r="A11" s="1">
        <v>10</v>
      </c>
      <c r="H11" s="17"/>
      <c r="I11" s="18"/>
      <c r="J11" s="17"/>
      <c r="Q11" s="24"/>
      <c r="V11" s="273"/>
      <c r="W11" s="274"/>
      <c r="X11" s="274"/>
      <c r="Y11" s="274"/>
      <c r="Z11" s="274"/>
      <c r="AA11" s="274"/>
      <c r="AB11" s="274"/>
      <c r="AC11" s="274"/>
      <c r="AD11" s="275"/>
      <c r="AE11" s="279"/>
      <c r="AF11" s="280"/>
      <c r="AG11" s="281"/>
      <c r="AL11" s="38"/>
      <c r="AM11" s="101"/>
      <c r="AN11" s="19"/>
      <c r="AO11" s="17"/>
      <c r="AU11" s="24"/>
      <c r="BQ11" s="17"/>
      <c r="BR11" s="18"/>
      <c r="BS11" s="17"/>
      <c r="BU11" s="1"/>
      <c r="BV11" s="1"/>
      <c r="BY11" s="16"/>
      <c r="BZ11" s="24"/>
      <c r="CA11" s="31"/>
      <c r="CB11" s="31"/>
      <c r="CC11" s="31"/>
      <c r="CD11" s="31"/>
      <c r="CE11" s="31"/>
      <c r="CF11" s="316"/>
      <c r="CG11" s="328"/>
      <c r="CH11" s="328"/>
      <c r="CI11" s="328"/>
      <c r="CJ11" s="328"/>
      <c r="CK11" s="328"/>
      <c r="CL11" s="329"/>
      <c r="CM11" s="330">
        <f>CQ11*10</f>
        <v>802.5</v>
      </c>
      <c r="CN11" s="331"/>
      <c r="CO11" s="331"/>
      <c r="CP11" s="36"/>
      <c r="CQ11" s="21">
        <f>(AE6-4.5)/2</f>
        <v>80.25</v>
      </c>
      <c r="CR11" s="37">
        <v>10</v>
      </c>
      <c r="CS11" s="15">
        <f>PRODUCT(CR11,CQ11)</f>
        <v>802.5</v>
      </c>
    </row>
    <row r="12" spans="1:97" ht="9" customHeight="1" x14ac:dyDescent="0.3">
      <c r="A12" s="1">
        <v>11</v>
      </c>
      <c r="G12" s="17"/>
      <c r="H12" s="18"/>
      <c r="I12" s="17"/>
      <c r="Q12" s="24"/>
      <c r="AK12" s="38"/>
      <c r="AL12" s="101"/>
      <c r="AM12" s="19"/>
      <c r="AN12" s="17"/>
      <c r="AU12" s="24"/>
      <c r="BP12" s="17"/>
      <c r="BQ12" s="18"/>
      <c r="BR12" s="17"/>
      <c r="BU12" s="1"/>
      <c r="BV12" s="258">
        <v>151</v>
      </c>
      <c r="BW12" s="259"/>
      <c r="BX12" s="260"/>
      <c r="BY12" s="16"/>
      <c r="BZ12" s="24"/>
      <c r="CA12" s="264">
        <v>151</v>
      </c>
      <c r="CB12" s="265"/>
      <c r="CC12" s="266"/>
      <c r="CD12" s="332">
        <v>4</v>
      </c>
      <c r="CE12" s="266"/>
      <c r="CF12" s="321" t="s">
        <v>12</v>
      </c>
      <c r="CG12" s="317"/>
      <c r="CH12" s="317"/>
      <c r="CI12" s="317"/>
      <c r="CJ12" s="317"/>
      <c r="CK12" s="317"/>
      <c r="CL12" s="317"/>
      <c r="CM12" s="317"/>
      <c r="CN12" s="317"/>
      <c r="CO12" s="318"/>
      <c r="CP12" s="86"/>
      <c r="CQ12" s="21" t="s">
        <v>2</v>
      </c>
      <c r="CR12" s="37" t="s">
        <v>3</v>
      </c>
      <c r="CS12" s="15" t="s">
        <v>4</v>
      </c>
    </row>
    <row r="13" spans="1:97" ht="9" customHeight="1" thickBot="1" x14ac:dyDescent="0.35">
      <c r="A13" s="1">
        <v>12</v>
      </c>
      <c r="F13" s="17"/>
      <c r="G13" s="18"/>
      <c r="H13" s="17"/>
      <c r="Q13" s="24"/>
      <c r="AJ13" s="38"/>
      <c r="AK13" s="101"/>
      <c r="AL13" s="19"/>
      <c r="AM13" s="17"/>
      <c r="AU13" s="24"/>
      <c r="BO13" s="17"/>
      <c r="BP13" s="18"/>
      <c r="BQ13" s="17"/>
      <c r="BU13" s="1"/>
      <c r="BV13" s="261"/>
      <c r="BW13" s="262"/>
      <c r="BX13" s="263"/>
      <c r="BY13" s="16"/>
      <c r="BZ13" s="24"/>
      <c r="CA13" s="267"/>
      <c r="CB13" s="268"/>
      <c r="CC13" s="269"/>
      <c r="CD13" s="320"/>
      <c r="CE13" s="269"/>
      <c r="CF13" s="333"/>
      <c r="CG13" s="334"/>
      <c r="CH13" s="334"/>
      <c r="CI13" s="334"/>
      <c r="CJ13" s="334"/>
      <c r="CK13" s="334"/>
      <c r="CL13" s="335"/>
      <c r="CM13" s="325">
        <f>CQ13*10</f>
        <v>300</v>
      </c>
      <c r="CN13" s="317"/>
      <c r="CO13" s="317"/>
      <c r="CP13" s="36"/>
      <c r="CQ13" s="93">
        <f>BC72+1</f>
        <v>30</v>
      </c>
      <c r="CR13" s="37">
        <v>4</v>
      </c>
      <c r="CS13" s="15">
        <f>PRODUCT(CR13,CQ13)</f>
        <v>120</v>
      </c>
    </row>
    <row r="14" spans="1:97" ht="9" customHeight="1" thickBot="1" x14ac:dyDescent="0.35">
      <c r="A14" s="1">
        <v>13</v>
      </c>
      <c r="E14" s="17"/>
      <c r="F14" s="18"/>
      <c r="G14" s="17"/>
      <c r="Q14" s="24"/>
      <c r="AI14" s="38"/>
      <c r="AJ14" s="101"/>
      <c r="AK14" s="19"/>
      <c r="AL14" s="17"/>
      <c r="AU14" s="24"/>
      <c r="BN14" s="17"/>
      <c r="BO14" s="23"/>
      <c r="BP14" s="17"/>
      <c r="BQ14" s="16"/>
      <c r="BR14" s="38"/>
      <c r="BS14" s="38"/>
      <c r="BT14" s="6"/>
      <c r="BU14" s="39"/>
      <c r="BY14" s="16"/>
      <c r="BZ14" s="24"/>
      <c r="CA14" s="31"/>
      <c r="CB14" s="31"/>
      <c r="CC14" s="31"/>
      <c r="CD14" s="31"/>
      <c r="CE14" s="31"/>
      <c r="CF14" s="321" t="s">
        <v>13</v>
      </c>
      <c r="CG14" s="317"/>
      <c r="CH14" s="317"/>
      <c r="CI14" s="317"/>
      <c r="CJ14" s="317"/>
      <c r="CK14" s="317"/>
      <c r="CL14" s="317"/>
      <c r="CM14" s="317"/>
      <c r="CN14" s="317"/>
      <c r="CO14" s="318"/>
      <c r="CP14" s="86"/>
      <c r="CQ14" s="93" t="s">
        <v>2</v>
      </c>
      <c r="CR14" s="37" t="s">
        <v>3</v>
      </c>
      <c r="CS14" s="15" t="s">
        <v>4</v>
      </c>
    </row>
    <row r="15" spans="1:97" ht="9" customHeight="1" x14ac:dyDescent="0.3">
      <c r="A15" s="1">
        <v>14</v>
      </c>
      <c r="D15" s="17"/>
      <c r="E15" s="18"/>
      <c r="F15" s="17"/>
      <c r="Q15" s="24"/>
      <c r="AH15" s="38"/>
      <c r="AI15" s="101"/>
      <c r="AJ15" s="19"/>
      <c r="AK15" s="17"/>
      <c r="AM15" s="290">
        <v>152</v>
      </c>
      <c r="AN15" s="291"/>
      <c r="AO15" s="292"/>
      <c r="AP15" s="219"/>
      <c r="AQ15" s="92"/>
      <c r="AU15" s="24"/>
      <c r="BM15" s="17"/>
      <c r="BN15" s="23"/>
      <c r="BO15" s="17"/>
      <c r="BP15" s="16"/>
      <c r="BQ15" s="38"/>
      <c r="BR15" s="16"/>
      <c r="BS15" s="17"/>
      <c r="BT15" s="40"/>
      <c r="BU15" s="41"/>
      <c r="BY15" s="16"/>
      <c r="BZ15" s="24"/>
      <c r="CA15" s="31"/>
      <c r="CB15" s="31"/>
      <c r="CC15" s="31"/>
      <c r="CD15" s="31"/>
      <c r="CE15" s="31"/>
      <c r="CF15" s="327"/>
      <c r="CG15" s="317"/>
      <c r="CH15" s="317"/>
      <c r="CI15" s="317"/>
      <c r="CJ15" s="317"/>
      <c r="CK15" s="317"/>
      <c r="CL15" s="318"/>
      <c r="CM15" s="325">
        <f>CQ15*10</f>
        <v>0</v>
      </c>
      <c r="CN15" s="317"/>
      <c r="CO15" s="317"/>
      <c r="CP15" s="36"/>
      <c r="CQ15" s="93">
        <v>0</v>
      </c>
      <c r="CR15" s="37">
        <v>0</v>
      </c>
      <c r="CS15" s="15">
        <f>PRODUCT(CR15,CQ15)</f>
        <v>0</v>
      </c>
    </row>
    <row r="16" spans="1:97" ht="9" customHeight="1" thickBot="1" x14ac:dyDescent="0.35">
      <c r="A16" s="1">
        <v>15</v>
      </c>
      <c r="C16" s="17"/>
      <c r="D16" s="18"/>
      <c r="E16" s="17"/>
      <c r="Q16" s="24"/>
      <c r="AG16" s="38"/>
      <c r="AH16" s="101"/>
      <c r="AI16" s="19"/>
      <c r="AJ16" s="17"/>
      <c r="AM16" s="293"/>
      <c r="AN16" s="294"/>
      <c r="AO16" s="295"/>
      <c r="AP16" s="220"/>
      <c r="AQ16" s="221"/>
      <c r="AU16" s="42"/>
      <c r="BL16" s="17"/>
      <c r="BM16" s="18"/>
      <c r="BN16" s="17"/>
      <c r="BO16" s="16"/>
      <c r="BP16" s="38"/>
      <c r="BQ16" s="16"/>
      <c r="BR16" s="17"/>
      <c r="BS16" s="40"/>
      <c r="BT16" s="17"/>
      <c r="BU16" s="41"/>
      <c r="BY16" s="16"/>
      <c r="BZ16" s="24"/>
      <c r="CA16" s="282">
        <v>152</v>
      </c>
      <c r="CB16" s="265"/>
      <c r="CC16" s="266"/>
      <c r="CD16" s="319">
        <v>1</v>
      </c>
      <c r="CE16" s="266"/>
      <c r="CF16" s="321" t="s">
        <v>14</v>
      </c>
      <c r="CG16" s="317"/>
      <c r="CH16" s="317"/>
      <c r="CI16" s="317"/>
      <c r="CJ16" s="317"/>
      <c r="CK16" s="317"/>
      <c r="CL16" s="317"/>
      <c r="CM16" s="317"/>
      <c r="CN16" s="317"/>
      <c r="CO16" s="318"/>
      <c r="CP16" s="86"/>
      <c r="CQ16" s="21" t="s">
        <v>2</v>
      </c>
      <c r="CR16" s="37" t="s">
        <v>3</v>
      </c>
      <c r="CS16" s="15" t="s">
        <v>4</v>
      </c>
    </row>
    <row r="17" spans="1:97" ht="9" customHeight="1" thickBot="1" x14ac:dyDescent="0.35">
      <c r="A17" s="1">
        <v>16</v>
      </c>
      <c r="C17" s="177"/>
      <c r="D17" s="7"/>
      <c r="E17" s="8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225"/>
      <c r="AI17" s="252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8"/>
      <c r="BJ17" s="8"/>
      <c r="BK17" s="8"/>
      <c r="BL17" s="47"/>
      <c r="BM17" s="17"/>
      <c r="BN17" s="258">
        <v>151</v>
      </c>
      <c r="BO17" s="259"/>
      <c r="BP17" s="260"/>
      <c r="BQ17" s="17"/>
      <c r="BR17" s="40"/>
      <c r="BS17" s="17"/>
      <c r="BU17" s="41"/>
      <c r="BY17" s="16"/>
      <c r="BZ17" s="24"/>
      <c r="CA17" s="267"/>
      <c r="CB17" s="268"/>
      <c r="CC17" s="269"/>
      <c r="CD17" s="320"/>
      <c r="CE17" s="269"/>
      <c r="CF17" s="336"/>
      <c r="CG17" s="317"/>
      <c r="CH17" s="317"/>
      <c r="CI17" s="317"/>
      <c r="CJ17" s="317"/>
      <c r="CK17" s="317"/>
      <c r="CL17" s="318"/>
      <c r="CM17" s="325">
        <f>CQ17*10</f>
        <v>200</v>
      </c>
      <c r="CN17" s="317"/>
      <c r="CO17" s="317"/>
      <c r="CP17" s="36"/>
      <c r="CQ17" s="218">
        <v>20</v>
      </c>
      <c r="CR17" s="37">
        <v>6</v>
      </c>
      <c r="CS17" s="15">
        <f>PRODUCT(CR17,CQ17)</f>
        <v>120</v>
      </c>
    </row>
    <row r="18" spans="1:97" ht="9" customHeight="1" thickBot="1" x14ac:dyDescent="0.35">
      <c r="A18" s="1">
        <v>17</v>
      </c>
      <c r="C18" s="179"/>
      <c r="D18" s="298">
        <v>153</v>
      </c>
      <c r="E18" s="337"/>
      <c r="F18" s="338"/>
      <c r="G18" s="1"/>
      <c r="H18" s="1"/>
      <c r="I18" s="1"/>
      <c r="J18" s="1"/>
      <c r="K18" s="1"/>
      <c r="L18" s="1"/>
      <c r="M18" s="1"/>
      <c r="N18" s="1"/>
      <c r="O18" s="1"/>
      <c r="P18" s="1"/>
      <c r="Q18" s="48"/>
      <c r="R18" s="1"/>
      <c r="S18" s="1"/>
      <c r="T18" s="1"/>
      <c r="U18" s="1"/>
      <c r="V18" s="1"/>
      <c r="W18" s="49"/>
      <c r="X18" s="50"/>
      <c r="Y18" s="51"/>
      <c r="Z18" s="51"/>
      <c r="AA18" s="49"/>
      <c r="AB18" s="342"/>
      <c r="AC18" s="342"/>
      <c r="AD18" s="342"/>
      <c r="AE18" s="49"/>
      <c r="AF18" s="49"/>
      <c r="AG18" s="49"/>
      <c r="AH18" s="244"/>
      <c r="AI18" s="49"/>
      <c r="AJ18" s="49"/>
      <c r="AK18" s="49"/>
      <c r="AL18" s="342"/>
      <c r="AM18" s="342"/>
      <c r="AN18" s="342"/>
      <c r="AO18" s="49"/>
      <c r="AP18" s="50"/>
      <c r="AQ18" s="51"/>
      <c r="AR18" s="51"/>
      <c r="AS18" s="49"/>
      <c r="AT18" s="1"/>
      <c r="AU18" s="48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298">
        <v>153</v>
      </c>
      <c r="BJ18" s="337"/>
      <c r="BK18" s="338"/>
      <c r="BL18" s="53"/>
      <c r="BN18" s="261"/>
      <c r="BO18" s="262"/>
      <c r="BP18" s="263"/>
      <c r="BQ18" s="40"/>
      <c r="BR18" s="17"/>
      <c r="BU18" s="41"/>
      <c r="BY18" s="16"/>
      <c r="BZ18" s="24"/>
      <c r="CA18" s="308">
        <v>153</v>
      </c>
      <c r="CB18" s="309"/>
      <c r="CC18" s="310"/>
      <c r="CD18" s="308">
        <v>2</v>
      </c>
      <c r="CE18" s="310"/>
      <c r="CF18" s="321" t="s">
        <v>15</v>
      </c>
      <c r="CG18" s="317"/>
      <c r="CH18" s="317"/>
      <c r="CI18" s="317"/>
      <c r="CJ18" s="317"/>
      <c r="CK18" s="317"/>
      <c r="CL18" s="317"/>
      <c r="CM18" s="317"/>
      <c r="CN18" s="317"/>
      <c r="CO18" s="318"/>
      <c r="CP18" s="86"/>
      <c r="CQ18" s="21" t="s">
        <v>2</v>
      </c>
      <c r="CR18" s="37" t="s">
        <v>3</v>
      </c>
      <c r="CS18" s="15" t="s">
        <v>4</v>
      </c>
    </row>
    <row r="19" spans="1:97" ht="9" customHeight="1" thickBot="1" x14ac:dyDescent="0.35">
      <c r="A19" s="1">
        <v>18</v>
      </c>
      <c r="C19" s="179"/>
      <c r="D19" s="339"/>
      <c r="E19" s="340"/>
      <c r="F19" s="341"/>
      <c r="G19" s="5"/>
      <c r="H19" s="5"/>
      <c r="I19" s="5"/>
      <c r="J19" s="5"/>
      <c r="K19" s="5"/>
      <c r="L19" s="5"/>
      <c r="M19" s="5"/>
      <c r="N19" s="5"/>
      <c r="O19" s="5"/>
      <c r="P19" s="5"/>
      <c r="Q19" s="48"/>
      <c r="R19" s="5"/>
      <c r="S19" s="5"/>
      <c r="T19" s="5"/>
      <c r="U19" s="5"/>
      <c r="V19" s="5"/>
      <c r="W19" s="49"/>
      <c r="X19" s="51"/>
      <c r="Y19" s="51"/>
      <c r="Z19" s="51"/>
      <c r="AA19" s="49"/>
      <c r="AB19" s="343"/>
      <c r="AC19" s="343"/>
      <c r="AD19" s="343"/>
      <c r="AE19" s="55"/>
      <c r="AF19" s="55"/>
      <c r="AG19" s="55"/>
      <c r="AH19" s="245"/>
      <c r="AI19" s="55"/>
      <c r="AJ19" s="55"/>
      <c r="AK19" s="55"/>
      <c r="AL19" s="343"/>
      <c r="AM19" s="343"/>
      <c r="AN19" s="343"/>
      <c r="AO19" s="49"/>
      <c r="AP19" s="51"/>
      <c r="AQ19" s="51"/>
      <c r="AR19" s="51"/>
      <c r="AS19" s="49"/>
      <c r="AT19" s="5"/>
      <c r="AU19" s="48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339"/>
      <c r="BJ19" s="340"/>
      <c r="BK19" s="341"/>
      <c r="BL19" s="53"/>
      <c r="BN19" s="38"/>
      <c r="BO19" s="17"/>
      <c r="BP19" s="40"/>
      <c r="BQ19" s="17"/>
      <c r="BR19" s="17"/>
      <c r="BS19" s="56"/>
      <c r="BU19" s="41"/>
      <c r="BV19" s="258">
        <v>151</v>
      </c>
      <c r="BW19" s="259"/>
      <c r="BX19" s="260"/>
      <c r="BY19" s="16"/>
      <c r="BZ19" s="24"/>
      <c r="CA19" s="311"/>
      <c r="CB19" s="312"/>
      <c r="CC19" s="313"/>
      <c r="CD19" s="311"/>
      <c r="CE19" s="313"/>
      <c r="CF19" s="345"/>
      <c r="CG19" s="346"/>
      <c r="CH19" s="346"/>
      <c r="CI19" s="346"/>
      <c r="CJ19" s="346"/>
      <c r="CK19" s="346"/>
      <c r="CL19" s="347"/>
      <c r="CM19" s="325">
        <f>CQ19*10</f>
        <v>260</v>
      </c>
      <c r="CN19" s="317"/>
      <c r="CO19" s="317"/>
      <c r="CP19" s="36"/>
      <c r="CQ19" s="21">
        <f>BC72-3</f>
        <v>26</v>
      </c>
      <c r="CR19" s="37">
        <v>6</v>
      </c>
      <c r="CS19" s="15">
        <f>PRODUCT(CR19,CQ19)</f>
        <v>156</v>
      </c>
    </row>
    <row r="20" spans="1:97" ht="9" customHeight="1" thickBot="1" x14ac:dyDescent="0.35">
      <c r="A20" s="1">
        <v>19</v>
      </c>
      <c r="C20" s="179"/>
      <c r="D20" s="131"/>
      <c r="E20" s="60"/>
      <c r="F20" s="60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  <c r="R20" s="57"/>
      <c r="S20" s="57"/>
      <c r="T20" s="57"/>
      <c r="U20" s="57"/>
      <c r="V20" s="57"/>
      <c r="W20" s="50"/>
      <c r="X20" s="50"/>
      <c r="Y20" s="50"/>
      <c r="Z20" s="50"/>
      <c r="AA20" s="243"/>
      <c r="AB20" s="50"/>
      <c r="AC20" s="50"/>
      <c r="AD20" s="50"/>
      <c r="AE20" s="50"/>
      <c r="AF20" s="50"/>
      <c r="AG20" s="50"/>
      <c r="AH20" s="246"/>
      <c r="AI20" s="50"/>
      <c r="AJ20" s="50"/>
      <c r="AK20" s="50"/>
      <c r="AL20" s="50"/>
      <c r="AM20" s="50"/>
      <c r="AN20" s="50"/>
      <c r="AO20" s="243"/>
      <c r="AP20" s="50"/>
      <c r="AQ20" s="50"/>
      <c r="AR20" s="50"/>
      <c r="AS20" s="50"/>
      <c r="AT20" s="57"/>
      <c r="AU20" s="58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60"/>
      <c r="BK20" s="60"/>
      <c r="BL20" s="54"/>
      <c r="BN20" s="17"/>
      <c r="BO20" s="40"/>
      <c r="BP20" s="17"/>
      <c r="BQ20" s="17"/>
      <c r="BR20" s="61"/>
      <c r="BS20" s="62"/>
      <c r="BU20" s="41"/>
      <c r="BV20" s="261"/>
      <c r="BW20" s="262"/>
      <c r="BX20" s="263"/>
      <c r="BY20" s="16"/>
      <c r="BZ20" s="24"/>
      <c r="CA20" s="63"/>
      <c r="CB20" s="64"/>
      <c r="CC20" s="65"/>
      <c r="CD20" s="63"/>
      <c r="CE20" s="65"/>
      <c r="CF20" s="321" t="s">
        <v>16</v>
      </c>
      <c r="CG20" s="348"/>
      <c r="CH20" s="348"/>
      <c r="CI20" s="348"/>
      <c r="CJ20" s="348"/>
      <c r="CK20" s="348"/>
      <c r="CL20" s="348"/>
      <c r="CM20" s="348"/>
      <c r="CN20" s="348"/>
      <c r="CO20" s="349"/>
      <c r="CP20" s="86"/>
      <c r="CQ20" s="21" t="s">
        <v>2</v>
      </c>
      <c r="CR20" s="37" t="s">
        <v>3</v>
      </c>
      <c r="CS20" s="15" t="s">
        <v>4</v>
      </c>
    </row>
    <row r="21" spans="1:97" ht="9" customHeight="1" thickBot="1" x14ac:dyDescent="0.35">
      <c r="A21" s="1">
        <v>20</v>
      </c>
      <c r="C21" s="179"/>
      <c r="D21" s="131"/>
      <c r="E21" s="60"/>
      <c r="F21" s="60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  <c r="R21" s="57"/>
      <c r="S21" s="57"/>
      <c r="T21" s="57"/>
      <c r="U21" s="57"/>
      <c r="V21" s="57"/>
      <c r="W21" s="50"/>
      <c r="X21" s="50"/>
      <c r="Y21" s="50"/>
      <c r="Z21" s="50"/>
      <c r="AA21" s="243"/>
      <c r="AB21" s="50"/>
      <c r="AC21" s="50"/>
      <c r="AD21" s="50"/>
      <c r="AE21" s="50"/>
      <c r="AF21" s="50"/>
      <c r="AG21" s="50"/>
      <c r="AH21" s="246"/>
      <c r="AI21" s="50"/>
      <c r="AJ21" s="50"/>
      <c r="AK21" s="50"/>
      <c r="AL21" s="50"/>
      <c r="AM21" s="50"/>
      <c r="AN21" s="50"/>
      <c r="AO21" s="243"/>
      <c r="AP21" s="50"/>
      <c r="AQ21" s="50"/>
      <c r="AR21" s="50"/>
      <c r="AS21" s="50"/>
      <c r="AT21" s="57"/>
      <c r="AU21" s="66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60"/>
      <c r="BK21" s="60"/>
      <c r="BL21" s="54"/>
      <c r="BN21" s="56"/>
      <c r="BO21" s="17"/>
      <c r="BP21" s="17"/>
      <c r="BQ21" s="61"/>
      <c r="BR21" s="17"/>
      <c r="BS21" s="62"/>
      <c r="BU21" s="41"/>
      <c r="BY21" s="16"/>
      <c r="BZ21" s="24"/>
      <c r="CA21" s="67"/>
      <c r="CB21" s="68"/>
      <c r="CC21" s="69"/>
      <c r="CD21" s="67"/>
      <c r="CE21" s="69"/>
      <c r="CF21" s="350"/>
      <c r="CG21" s="317"/>
      <c r="CH21" s="317"/>
      <c r="CI21" s="317"/>
      <c r="CJ21" s="317"/>
      <c r="CK21" s="317"/>
      <c r="CL21" s="318"/>
      <c r="CM21" s="325">
        <f>CQ21*10</f>
        <v>210</v>
      </c>
      <c r="CN21" s="317"/>
      <c r="CO21" s="317"/>
      <c r="CP21" s="36"/>
      <c r="CQ21" s="21">
        <f>BC70-3</f>
        <v>21</v>
      </c>
      <c r="CR21" s="37">
        <v>2</v>
      </c>
      <c r="CS21" s="15">
        <f>PRODUCT(CR21,CQ21)</f>
        <v>42</v>
      </c>
    </row>
    <row r="22" spans="1:97" ht="9" customHeight="1" thickBot="1" x14ac:dyDescent="0.35">
      <c r="A22" s="1">
        <v>21</v>
      </c>
      <c r="C22" s="179"/>
      <c r="D22" s="131"/>
      <c r="E22" s="60"/>
      <c r="F22" s="60"/>
      <c r="G22" s="57"/>
      <c r="H22" s="57"/>
      <c r="I22" s="57"/>
      <c r="J22" s="258">
        <v>151</v>
      </c>
      <c r="K22" s="259"/>
      <c r="L22" s="260"/>
      <c r="M22" s="50"/>
      <c r="N22" s="50"/>
      <c r="O22" s="50"/>
      <c r="P22" s="50"/>
      <c r="Q22" s="58"/>
      <c r="R22" s="50"/>
      <c r="S22" s="50"/>
      <c r="T22" s="50"/>
      <c r="U22" s="50"/>
      <c r="V22" s="258">
        <v>151</v>
      </c>
      <c r="W22" s="259"/>
      <c r="X22" s="260"/>
      <c r="Y22" s="50"/>
      <c r="Z22" s="50"/>
      <c r="AA22" s="38"/>
      <c r="AH22" s="247"/>
      <c r="AO22" s="38"/>
      <c r="AP22" s="50"/>
      <c r="AQ22" s="50"/>
      <c r="AR22" s="50"/>
      <c r="AS22" s="50"/>
      <c r="AT22" s="258">
        <v>151</v>
      </c>
      <c r="AU22" s="259"/>
      <c r="AV22" s="260"/>
      <c r="AW22" s="50"/>
      <c r="AX22" s="50"/>
      <c r="AY22" s="50"/>
      <c r="AZ22" s="50"/>
      <c r="BA22" s="50"/>
      <c r="BB22" s="50"/>
      <c r="BC22" s="50"/>
      <c r="BD22" s="50"/>
      <c r="BE22" s="50"/>
      <c r="BF22" s="258">
        <v>151</v>
      </c>
      <c r="BG22" s="259"/>
      <c r="BH22" s="260"/>
      <c r="BI22" s="50"/>
      <c r="BJ22" s="60"/>
      <c r="BK22" s="60"/>
      <c r="BL22" s="54"/>
      <c r="BN22" s="71"/>
      <c r="BP22" s="72"/>
      <c r="BQ22" s="17"/>
      <c r="BS22" s="62"/>
      <c r="BU22" s="41"/>
      <c r="BY22" s="16"/>
      <c r="BZ22" s="24"/>
      <c r="CA22" s="264">
        <v>151</v>
      </c>
      <c r="CB22" s="265"/>
      <c r="CC22" s="266"/>
      <c r="CD22" s="332">
        <v>4</v>
      </c>
      <c r="CE22" s="266"/>
      <c r="CF22" s="321" t="s">
        <v>17</v>
      </c>
      <c r="CG22" s="348"/>
      <c r="CH22" s="348"/>
      <c r="CI22" s="348"/>
      <c r="CJ22" s="348"/>
      <c r="CK22" s="348"/>
      <c r="CL22" s="348"/>
      <c r="CM22" s="348"/>
      <c r="CN22" s="348"/>
      <c r="CO22" s="349"/>
      <c r="CP22" s="86"/>
      <c r="CQ22" s="21" t="s">
        <v>2</v>
      </c>
      <c r="CR22" s="37" t="s">
        <v>3</v>
      </c>
      <c r="CS22" s="15" t="s">
        <v>4</v>
      </c>
    </row>
    <row r="23" spans="1:97" ht="9" customHeight="1" thickBot="1" x14ac:dyDescent="0.35">
      <c r="A23" s="1">
        <v>22</v>
      </c>
      <c r="C23" s="179"/>
      <c r="D23" s="131"/>
      <c r="E23" s="60"/>
      <c r="F23" s="50"/>
      <c r="G23" s="50"/>
      <c r="H23" s="50"/>
      <c r="I23" s="50"/>
      <c r="J23" s="261"/>
      <c r="K23" s="262"/>
      <c r="L23" s="263"/>
      <c r="M23" s="50"/>
      <c r="N23" s="50"/>
      <c r="O23" s="50"/>
      <c r="P23" s="50"/>
      <c r="Q23" s="66"/>
      <c r="R23" s="50"/>
      <c r="S23" s="50"/>
      <c r="T23" s="50"/>
      <c r="U23" s="50"/>
      <c r="V23" s="261"/>
      <c r="W23" s="262"/>
      <c r="X23" s="263"/>
      <c r="Y23" s="50"/>
      <c r="Z23" s="50"/>
      <c r="AA23" s="38"/>
      <c r="AH23" s="247"/>
      <c r="AO23" s="38"/>
      <c r="AP23" s="50"/>
      <c r="AQ23" s="50"/>
      <c r="AR23" s="50"/>
      <c r="AS23" s="50"/>
      <c r="AT23" s="261"/>
      <c r="AU23" s="262"/>
      <c r="AV23" s="263"/>
      <c r="AW23" s="50"/>
      <c r="AX23" s="50"/>
      <c r="AY23" s="50"/>
      <c r="AZ23" s="50"/>
      <c r="BA23" s="50"/>
      <c r="BB23" s="50"/>
      <c r="BC23" s="50"/>
      <c r="BD23" s="50"/>
      <c r="BE23" s="50"/>
      <c r="BF23" s="261"/>
      <c r="BG23" s="262"/>
      <c r="BH23" s="263"/>
      <c r="BI23" s="50"/>
      <c r="BJ23" s="60"/>
      <c r="BK23" s="60"/>
      <c r="BL23" s="54"/>
      <c r="BN23" s="71"/>
      <c r="BP23" s="62"/>
      <c r="BQ23" s="258">
        <v>151</v>
      </c>
      <c r="BR23" s="259"/>
      <c r="BS23" s="260"/>
      <c r="BU23" s="41"/>
      <c r="BY23" s="16"/>
      <c r="BZ23" s="24"/>
      <c r="CA23" s="267"/>
      <c r="CB23" s="268"/>
      <c r="CC23" s="269"/>
      <c r="CD23" s="320"/>
      <c r="CE23" s="269"/>
      <c r="CF23" s="351"/>
      <c r="CG23" s="317"/>
      <c r="CH23" s="317"/>
      <c r="CI23" s="317"/>
      <c r="CJ23" s="317"/>
      <c r="CK23" s="317"/>
      <c r="CL23" s="318"/>
      <c r="CM23" s="325">
        <f>CQ23*10</f>
        <v>630</v>
      </c>
      <c r="CN23" s="317"/>
      <c r="CO23" s="317"/>
      <c r="CP23" s="36"/>
      <c r="CQ23" s="21">
        <f>CQ25-1-3</f>
        <v>63</v>
      </c>
      <c r="CR23" s="37">
        <v>4</v>
      </c>
      <c r="CS23" s="15">
        <f>PRODUCT(CR23,CQ23)</f>
        <v>252</v>
      </c>
    </row>
    <row r="24" spans="1:97" ht="9" customHeight="1" thickBot="1" x14ac:dyDescent="0.35">
      <c r="A24" s="1">
        <v>23</v>
      </c>
      <c r="C24" s="179"/>
      <c r="D24" s="131"/>
      <c r="E24" s="60"/>
      <c r="F24" s="50"/>
      <c r="G24" s="50"/>
      <c r="H24" s="50"/>
      <c r="I24" s="50"/>
      <c r="J24" s="75"/>
      <c r="K24" s="73"/>
      <c r="L24" s="73"/>
      <c r="M24" s="73"/>
      <c r="N24" s="73"/>
      <c r="O24" s="73"/>
      <c r="P24" s="73"/>
      <c r="Q24" s="74"/>
      <c r="R24" s="73"/>
      <c r="S24" s="73"/>
      <c r="T24" s="73"/>
      <c r="U24" s="73"/>
      <c r="V24" s="73"/>
      <c r="W24" s="73"/>
      <c r="X24" s="75"/>
      <c r="Y24" s="50"/>
      <c r="Z24" s="50"/>
      <c r="AA24" s="38"/>
      <c r="AH24" s="247"/>
      <c r="AO24" s="38"/>
      <c r="AP24" s="50"/>
      <c r="AQ24" s="50"/>
      <c r="AR24" s="50"/>
      <c r="AS24" s="50"/>
      <c r="AT24" s="75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5"/>
      <c r="BI24" s="50"/>
      <c r="BJ24" s="60"/>
      <c r="BK24" s="60"/>
      <c r="BL24" s="54"/>
      <c r="BN24" s="71"/>
      <c r="BP24" s="62"/>
      <c r="BQ24" s="261"/>
      <c r="BR24" s="262"/>
      <c r="BS24" s="263"/>
      <c r="BU24" s="41"/>
      <c r="BY24" s="16"/>
      <c r="BZ24" s="24"/>
      <c r="CF24" s="321" t="s">
        <v>18</v>
      </c>
      <c r="CG24" s="348"/>
      <c r="CH24" s="348"/>
      <c r="CI24" s="348"/>
      <c r="CJ24" s="348"/>
      <c r="CK24" s="348"/>
      <c r="CL24" s="348"/>
      <c r="CM24" s="348"/>
      <c r="CN24" s="348"/>
      <c r="CO24" s="349"/>
      <c r="CP24" s="86"/>
      <c r="CQ24" s="21" t="s">
        <v>2</v>
      </c>
      <c r="CR24" s="37" t="s">
        <v>3</v>
      </c>
      <c r="CS24" s="15" t="s">
        <v>4</v>
      </c>
    </row>
    <row r="25" spans="1:97" ht="9" customHeight="1" thickBot="1" x14ac:dyDescent="0.35">
      <c r="A25" s="1">
        <v>24</v>
      </c>
      <c r="C25" s="179"/>
      <c r="D25" s="131"/>
      <c r="E25" s="60"/>
      <c r="F25" s="50"/>
      <c r="G25" s="50"/>
      <c r="H25" s="50"/>
      <c r="I25" s="50"/>
      <c r="J25" s="79"/>
      <c r="K25" s="78"/>
      <c r="L25" s="76"/>
      <c r="M25" s="76"/>
      <c r="N25" s="76"/>
      <c r="O25" s="76"/>
      <c r="P25" s="76"/>
      <c r="Q25" s="77"/>
      <c r="R25" s="76"/>
      <c r="S25" s="76"/>
      <c r="T25" s="76"/>
      <c r="U25" s="76"/>
      <c r="V25" s="76"/>
      <c r="W25" s="78"/>
      <c r="X25" s="79"/>
      <c r="Y25" s="50"/>
      <c r="Z25" s="50"/>
      <c r="AA25" s="38"/>
      <c r="AH25" s="247"/>
      <c r="AO25" s="38"/>
      <c r="AP25" s="50"/>
      <c r="AQ25" s="50"/>
      <c r="AR25" s="50"/>
      <c r="AS25" s="50"/>
      <c r="AT25" s="79"/>
      <c r="AU25" s="78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8"/>
      <c r="BH25" s="79"/>
      <c r="BI25" s="50"/>
      <c r="BJ25" s="60"/>
      <c r="BK25" s="60"/>
      <c r="BL25" s="54"/>
      <c r="BM25" s="80"/>
      <c r="BN25" s="71"/>
      <c r="BP25" s="62"/>
      <c r="BS25" s="62"/>
      <c r="BU25" s="41"/>
      <c r="BY25" s="16"/>
      <c r="BZ25" s="24"/>
      <c r="CA25" s="31"/>
      <c r="CB25" s="31"/>
      <c r="CC25" s="31"/>
      <c r="CD25" s="31"/>
      <c r="CE25" s="31"/>
      <c r="CF25" s="344"/>
      <c r="CG25" s="317"/>
      <c r="CH25" s="317"/>
      <c r="CI25" s="317"/>
      <c r="CJ25" s="317"/>
      <c r="CK25" s="317"/>
      <c r="CL25" s="318"/>
      <c r="CM25" s="325">
        <f>CQ25*10</f>
        <v>670</v>
      </c>
      <c r="CN25" s="317"/>
      <c r="CO25" s="317"/>
      <c r="CP25" s="36"/>
      <c r="CQ25" s="21">
        <f>CQ11-CQ43-1.5</f>
        <v>67</v>
      </c>
      <c r="CR25" s="37">
        <v>4</v>
      </c>
      <c r="CS25" s="15">
        <f>PRODUCT(CR25,CQ25)</f>
        <v>268</v>
      </c>
    </row>
    <row r="26" spans="1:97" ht="9" customHeight="1" thickBot="1" x14ac:dyDescent="0.35">
      <c r="A26" s="1">
        <v>25</v>
      </c>
      <c r="C26" s="179"/>
      <c r="D26" s="131"/>
      <c r="E26" s="60"/>
      <c r="F26" s="50"/>
      <c r="G26" s="50"/>
      <c r="H26" s="50"/>
      <c r="I26" s="50"/>
      <c r="J26" s="79"/>
      <c r="K26" s="57"/>
      <c r="L26" s="83"/>
      <c r="M26" s="81"/>
      <c r="N26" s="81"/>
      <c r="O26" s="81"/>
      <c r="P26" s="82"/>
      <c r="Q26" s="82"/>
      <c r="R26" s="82"/>
      <c r="S26" s="81"/>
      <c r="T26" s="81"/>
      <c r="U26" s="81"/>
      <c r="V26" s="83"/>
      <c r="W26" s="60"/>
      <c r="X26" s="79"/>
      <c r="Y26" s="50"/>
      <c r="Z26" s="50"/>
      <c r="AA26" s="38"/>
      <c r="AH26" s="247"/>
      <c r="AO26" s="38"/>
      <c r="AP26" s="50"/>
      <c r="AQ26" s="50"/>
      <c r="AR26" s="50"/>
      <c r="AS26" s="50"/>
      <c r="AT26" s="79"/>
      <c r="AU26" s="57"/>
      <c r="AV26" s="83"/>
      <c r="AW26" s="81"/>
      <c r="AX26" s="81"/>
      <c r="AY26" s="81"/>
      <c r="AZ26" s="82"/>
      <c r="BA26" s="82"/>
      <c r="BB26" s="82"/>
      <c r="BC26" s="81"/>
      <c r="BD26" s="81"/>
      <c r="BE26" s="81"/>
      <c r="BF26" s="83"/>
      <c r="BG26" s="60"/>
      <c r="BH26" s="79"/>
      <c r="BI26" s="50"/>
      <c r="BJ26" s="60"/>
      <c r="BK26" s="60"/>
      <c r="BL26" s="54"/>
      <c r="BM26" s="80"/>
      <c r="BN26" s="71"/>
      <c r="BP26" s="62"/>
      <c r="BS26" s="62"/>
      <c r="BU26" s="41"/>
      <c r="BY26" s="16"/>
      <c r="BZ26" s="24"/>
      <c r="CA26" s="31"/>
      <c r="CB26" s="31"/>
      <c r="CC26" s="31"/>
      <c r="CD26" s="31"/>
      <c r="CE26" s="31"/>
      <c r="CF26" s="321" t="s">
        <v>19</v>
      </c>
      <c r="CG26" s="348"/>
      <c r="CH26" s="348"/>
      <c r="CI26" s="348"/>
      <c r="CJ26" s="348"/>
      <c r="CK26" s="348"/>
      <c r="CL26" s="348"/>
      <c r="CM26" s="348"/>
      <c r="CN26" s="348"/>
      <c r="CO26" s="349"/>
      <c r="CP26" s="86"/>
      <c r="CQ26" s="21" t="s">
        <v>2</v>
      </c>
      <c r="CR26" s="37" t="s">
        <v>3</v>
      </c>
      <c r="CS26" s="15" t="s">
        <v>4</v>
      </c>
    </row>
    <row r="27" spans="1:97" ht="9" customHeight="1" x14ac:dyDescent="0.3">
      <c r="A27" s="1">
        <v>26</v>
      </c>
      <c r="C27" s="179"/>
      <c r="D27" s="131"/>
      <c r="E27" s="60"/>
      <c r="F27" s="50"/>
      <c r="G27" s="50"/>
      <c r="H27" s="50"/>
      <c r="I27" s="50"/>
      <c r="J27" s="79"/>
      <c r="K27" s="57"/>
      <c r="L27" s="85"/>
      <c r="M27" s="258">
        <v>151</v>
      </c>
      <c r="N27" s="259"/>
      <c r="O27" s="260"/>
      <c r="P27" s="60"/>
      <c r="Q27" s="58"/>
      <c r="R27" s="60"/>
      <c r="S27" s="258">
        <v>151</v>
      </c>
      <c r="T27" s="259"/>
      <c r="U27" s="260"/>
      <c r="V27" s="84"/>
      <c r="W27" s="60"/>
      <c r="X27" s="79"/>
      <c r="Y27" s="50"/>
      <c r="Z27" s="50"/>
      <c r="AA27" s="38"/>
      <c r="AH27" s="247"/>
      <c r="AO27" s="38"/>
      <c r="AP27" s="50"/>
      <c r="AQ27" s="50"/>
      <c r="AR27" s="50"/>
      <c r="AS27" s="50"/>
      <c r="AT27" s="79"/>
      <c r="AU27" s="57"/>
      <c r="AV27" s="85"/>
      <c r="AW27" s="258">
        <v>151</v>
      </c>
      <c r="AX27" s="259"/>
      <c r="AY27" s="260"/>
      <c r="AZ27" s="60"/>
      <c r="BA27" s="60"/>
      <c r="BB27" s="60"/>
      <c r="BC27" s="258">
        <v>151</v>
      </c>
      <c r="BD27" s="259"/>
      <c r="BE27" s="260"/>
      <c r="BF27" s="84"/>
      <c r="BG27" s="60"/>
      <c r="BH27" s="79"/>
      <c r="BI27" s="50"/>
      <c r="BJ27" s="60"/>
      <c r="BK27" s="60"/>
      <c r="BL27" s="54"/>
      <c r="BM27" s="80"/>
      <c r="BN27" s="71"/>
      <c r="BP27" s="62"/>
      <c r="BR27" s="289" t="s">
        <v>20</v>
      </c>
      <c r="BS27" s="289"/>
      <c r="BT27" s="289"/>
      <c r="BU27" s="289"/>
      <c r="BV27" s="289"/>
      <c r="BW27" s="289"/>
      <c r="BY27" s="16"/>
      <c r="BZ27" s="24"/>
      <c r="CA27" s="264">
        <v>151</v>
      </c>
      <c r="CB27" s="265"/>
      <c r="CC27" s="266"/>
      <c r="CD27" s="332">
        <v>4</v>
      </c>
      <c r="CE27" s="266"/>
      <c r="CF27" s="355"/>
      <c r="CG27" s="356"/>
      <c r="CH27" s="356"/>
      <c r="CI27" s="356"/>
      <c r="CJ27" s="356"/>
      <c r="CK27" s="356"/>
      <c r="CL27" s="357"/>
      <c r="CM27" s="325">
        <f>CQ27*10</f>
        <v>340</v>
      </c>
      <c r="CN27" s="317"/>
      <c r="CO27" s="317"/>
      <c r="CP27" s="86"/>
      <c r="CQ27" s="93">
        <f>BF46+1</f>
        <v>34</v>
      </c>
      <c r="CR27" s="37">
        <v>4</v>
      </c>
      <c r="CS27" s="15">
        <f>PRODUCT(CR27,CQ27)</f>
        <v>136</v>
      </c>
    </row>
    <row r="28" spans="1:97" ht="9" customHeight="1" thickBot="1" x14ac:dyDescent="0.35">
      <c r="A28" s="1">
        <v>27</v>
      </c>
      <c r="C28" s="179"/>
      <c r="D28" s="131"/>
      <c r="E28" s="60"/>
      <c r="F28" s="50"/>
      <c r="G28" s="50"/>
      <c r="H28" s="50"/>
      <c r="I28" s="50"/>
      <c r="J28" s="79"/>
      <c r="K28" s="57"/>
      <c r="L28" s="85"/>
      <c r="M28" s="261"/>
      <c r="N28" s="262"/>
      <c r="O28" s="352"/>
      <c r="P28" s="60"/>
      <c r="Q28" s="58"/>
      <c r="R28" s="60"/>
      <c r="S28" s="353"/>
      <c r="T28" s="354"/>
      <c r="U28" s="263"/>
      <c r="V28" s="84"/>
      <c r="W28" s="60"/>
      <c r="X28" s="79"/>
      <c r="Y28" s="50"/>
      <c r="Z28" s="50"/>
      <c r="AA28" s="38"/>
      <c r="AH28" s="247"/>
      <c r="AO28" s="38"/>
      <c r="AP28" s="50"/>
      <c r="AQ28" s="50"/>
      <c r="AR28" s="50"/>
      <c r="AS28" s="50"/>
      <c r="AT28" s="79"/>
      <c r="AU28" s="57"/>
      <c r="AV28" s="85"/>
      <c r="AW28" s="261"/>
      <c r="AX28" s="262"/>
      <c r="AY28" s="352"/>
      <c r="AZ28" s="60"/>
      <c r="BA28" s="60"/>
      <c r="BB28" s="60"/>
      <c r="BC28" s="353"/>
      <c r="BD28" s="354"/>
      <c r="BE28" s="263"/>
      <c r="BF28" s="84"/>
      <c r="BG28" s="60"/>
      <c r="BH28" s="79"/>
      <c r="BI28" s="50"/>
      <c r="BJ28" s="60"/>
      <c r="BK28" s="60"/>
      <c r="BL28" s="54"/>
      <c r="BM28" s="80"/>
      <c r="BN28" s="71"/>
      <c r="BP28" s="62"/>
      <c r="BR28" s="289"/>
      <c r="BS28" s="289"/>
      <c r="BT28" s="289"/>
      <c r="BU28" s="289"/>
      <c r="BV28" s="289"/>
      <c r="BW28" s="289"/>
      <c r="BY28" s="16"/>
      <c r="BZ28" s="24"/>
      <c r="CA28" s="267"/>
      <c r="CB28" s="268"/>
      <c r="CC28" s="269"/>
      <c r="CD28" s="320"/>
      <c r="CE28" s="269"/>
      <c r="CF28" s="321" t="s">
        <v>21</v>
      </c>
      <c r="CG28" s="348"/>
      <c r="CH28" s="348"/>
      <c r="CI28" s="348"/>
      <c r="CJ28" s="348"/>
      <c r="CK28" s="348"/>
      <c r="CL28" s="348"/>
      <c r="CM28" s="348"/>
      <c r="CN28" s="348"/>
      <c r="CO28" s="349"/>
      <c r="CP28" s="86"/>
      <c r="CQ28" s="93" t="s">
        <v>2</v>
      </c>
      <c r="CR28" s="37" t="s">
        <v>3</v>
      </c>
      <c r="CS28" s="15" t="s">
        <v>4</v>
      </c>
    </row>
    <row r="29" spans="1:97" ht="9" customHeight="1" x14ac:dyDescent="0.3">
      <c r="A29" s="1">
        <v>28</v>
      </c>
      <c r="C29" s="179"/>
      <c r="D29" s="131"/>
      <c r="E29" s="60"/>
      <c r="F29" s="50"/>
      <c r="G29" s="50"/>
      <c r="H29" s="50"/>
      <c r="I29" s="50"/>
      <c r="J29" s="79"/>
      <c r="K29" s="57"/>
      <c r="L29" s="87"/>
      <c r="M29" s="60"/>
      <c r="N29" s="60"/>
      <c r="O29" s="289" t="s">
        <v>22</v>
      </c>
      <c r="P29" s="289"/>
      <c r="Q29" s="289"/>
      <c r="R29" s="289"/>
      <c r="S29" s="289"/>
      <c r="T29" s="289"/>
      <c r="U29" s="60"/>
      <c r="V29" s="87"/>
      <c r="W29" s="60"/>
      <c r="X29" s="79"/>
      <c r="Y29" s="50"/>
      <c r="Z29" s="50"/>
      <c r="AA29" s="38"/>
      <c r="AH29" s="247"/>
      <c r="AO29" s="38"/>
      <c r="AP29" s="50"/>
      <c r="AQ29" s="50"/>
      <c r="AR29" s="50"/>
      <c r="AS29" s="50"/>
      <c r="AT29" s="79"/>
      <c r="AU29" s="57"/>
      <c r="AV29" s="87"/>
      <c r="AW29" s="60"/>
      <c r="AX29" s="60"/>
      <c r="AY29" s="289" t="s">
        <v>22</v>
      </c>
      <c r="AZ29" s="289"/>
      <c r="BA29" s="289"/>
      <c r="BB29" s="289"/>
      <c r="BC29" s="289"/>
      <c r="BD29" s="289"/>
      <c r="BE29" s="60"/>
      <c r="BF29" s="87"/>
      <c r="BG29" s="60"/>
      <c r="BH29" s="79"/>
      <c r="BI29" s="50"/>
      <c r="BJ29" s="60"/>
      <c r="BK29" s="60"/>
      <c r="BL29" s="54"/>
      <c r="BM29" s="80"/>
      <c r="BN29" s="88"/>
      <c r="BO29" s="16"/>
      <c r="BP29" s="89"/>
      <c r="BQ29" s="16"/>
      <c r="BR29" s="16"/>
      <c r="BS29" s="89"/>
      <c r="BU29" s="90"/>
      <c r="BY29" s="16"/>
      <c r="BZ29" s="24"/>
      <c r="CF29" s="358"/>
      <c r="CG29" s="359"/>
      <c r="CH29" s="359"/>
      <c r="CI29" s="359"/>
      <c r="CJ29" s="359"/>
      <c r="CK29" s="359"/>
      <c r="CL29" s="360"/>
      <c r="CM29" s="325">
        <f>CQ29*10</f>
        <v>340</v>
      </c>
      <c r="CN29" s="317"/>
      <c r="CO29" s="317"/>
      <c r="CP29" s="91"/>
      <c r="CQ29" s="93">
        <f>BF46+1</f>
        <v>34</v>
      </c>
      <c r="CR29" s="37">
        <v>4</v>
      </c>
      <c r="CS29" s="15">
        <f>PRODUCT(CR29,CQ29)</f>
        <v>136</v>
      </c>
    </row>
    <row r="30" spans="1:97" ht="9" customHeight="1" x14ac:dyDescent="0.3">
      <c r="A30" s="1">
        <v>29</v>
      </c>
      <c r="C30" s="179"/>
      <c r="D30" s="131"/>
      <c r="E30" s="60"/>
      <c r="F30" s="50"/>
      <c r="G30" s="50"/>
      <c r="H30" s="50"/>
      <c r="I30" s="50"/>
      <c r="J30" s="79"/>
      <c r="K30" s="57"/>
      <c r="L30" s="87"/>
      <c r="M30" s="60"/>
      <c r="N30" s="60"/>
      <c r="O30" s="289"/>
      <c r="P30" s="289"/>
      <c r="Q30" s="289"/>
      <c r="R30" s="289"/>
      <c r="S30" s="289"/>
      <c r="T30" s="289"/>
      <c r="U30" s="60"/>
      <c r="V30" s="87"/>
      <c r="W30" s="60"/>
      <c r="X30" s="79"/>
      <c r="Y30" s="50"/>
      <c r="Z30" s="50"/>
      <c r="AA30" s="38"/>
      <c r="AH30" s="247"/>
      <c r="AO30" s="38"/>
      <c r="AP30" s="50"/>
      <c r="AQ30" s="50"/>
      <c r="AR30" s="50"/>
      <c r="AS30" s="50"/>
      <c r="AT30" s="79"/>
      <c r="AU30" s="57"/>
      <c r="AV30" s="87"/>
      <c r="AW30" s="60"/>
      <c r="AX30" s="60"/>
      <c r="AY30" s="289"/>
      <c r="AZ30" s="289"/>
      <c r="BA30" s="289"/>
      <c r="BB30" s="289"/>
      <c r="BC30" s="289"/>
      <c r="BD30" s="289"/>
      <c r="BE30" s="60"/>
      <c r="BF30" s="87"/>
      <c r="BG30" s="60"/>
      <c r="BH30" s="79"/>
      <c r="BI30" s="50"/>
      <c r="BJ30" s="60"/>
      <c r="BK30" s="60"/>
      <c r="BL30" s="54"/>
      <c r="BM30" s="80"/>
      <c r="BN30" s="88"/>
      <c r="BO30" s="16"/>
      <c r="BP30" s="89"/>
      <c r="BQ30" s="16"/>
      <c r="BR30" s="16"/>
      <c r="BS30" s="89"/>
      <c r="BU30" s="90"/>
      <c r="BY30" s="16"/>
      <c r="BZ30" s="24"/>
      <c r="CA30" s="31"/>
      <c r="CB30" s="31"/>
      <c r="CC30" s="31"/>
      <c r="CD30" s="31"/>
      <c r="CE30" s="31"/>
      <c r="CF30" s="321" t="s">
        <v>23</v>
      </c>
      <c r="CG30" s="348"/>
      <c r="CH30" s="348"/>
      <c r="CI30" s="348"/>
      <c r="CJ30" s="348"/>
      <c r="CK30" s="348"/>
      <c r="CL30" s="348"/>
      <c r="CM30" s="348"/>
      <c r="CN30" s="348"/>
      <c r="CO30" s="349"/>
      <c r="CP30" s="86"/>
      <c r="CQ30" s="93" t="s">
        <v>2</v>
      </c>
      <c r="CR30" s="37" t="s">
        <v>3</v>
      </c>
      <c r="CS30" s="15" t="s">
        <v>4</v>
      </c>
    </row>
    <row r="31" spans="1:97" ht="9" customHeight="1" x14ac:dyDescent="0.3">
      <c r="A31" s="1">
        <v>30</v>
      </c>
      <c r="C31" s="179"/>
      <c r="D31" s="131"/>
      <c r="E31" s="60"/>
      <c r="F31" s="50"/>
      <c r="G31" s="50"/>
      <c r="H31" s="50"/>
      <c r="I31" s="50"/>
      <c r="J31" s="79"/>
      <c r="K31" s="57"/>
      <c r="L31" s="87"/>
      <c r="M31" s="60"/>
      <c r="N31" s="60"/>
      <c r="O31" s="60"/>
      <c r="P31" s="60"/>
      <c r="Q31" s="58"/>
      <c r="R31" s="60"/>
      <c r="S31" s="60"/>
      <c r="T31" s="60"/>
      <c r="U31" s="60"/>
      <c r="V31" s="87"/>
      <c r="W31" s="60"/>
      <c r="X31" s="79"/>
      <c r="Y31" s="50"/>
      <c r="Z31" s="50"/>
      <c r="AA31" s="38"/>
      <c r="AH31" s="247"/>
      <c r="AO31" s="38"/>
      <c r="AP31" s="50"/>
      <c r="AQ31" s="50"/>
      <c r="AR31" s="50"/>
      <c r="AS31" s="50"/>
      <c r="AT31" s="79"/>
      <c r="AU31" s="57"/>
      <c r="AV31" s="87"/>
      <c r="AW31" s="60"/>
      <c r="AX31" s="60"/>
      <c r="AY31" s="60"/>
      <c r="AZ31" s="60"/>
      <c r="BA31" s="60"/>
      <c r="BB31" s="60"/>
      <c r="BC31" s="60"/>
      <c r="BD31" s="60"/>
      <c r="BE31" s="60"/>
      <c r="BF31" s="87"/>
      <c r="BG31" s="60"/>
      <c r="BH31" s="79"/>
      <c r="BI31" s="50"/>
      <c r="BJ31" s="60"/>
      <c r="BK31" s="60"/>
      <c r="BL31" s="54"/>
      <c r="BM31" s="80"/>
      <c r="BN31" s="88"/>
      <c r="BO31" s="16"/>
      <c r="BP31" s="89"/>
      <c r="BQ31" s="16"/>
      <c r="BR31" s="16"/>
      <c r="BS31" s="89"/>
      <c r="BU31" s="90"/>
      <c r="BY31" s="16"/>
      <c r="BZ31" s="24"/>
      <c r="CA31" s="31"/>
      <c r="CB31" s="31"/>
      <c r="CC31" s="31"/>
      <c r="CD31" s="31"/>
      <c r="CE31" s="31"/>
      <c r="CF31" s="364"/>
      <c r="CG31" s="365"/>
      <c r="CH31" s="365"/>
      <c r="CI31" s="365"/>
      <c r="CJ31" s="365"/>
      <c r="CK31" s="365"/>
      <c r="CL31" s="366"/>
      <c r="CM31" s="325">
        <f>CQ31*10</f>
        <v>300</v>
      </c>
      <c r="CN31" s="317"/>
      <c r="CO31" s="317"/>
      <c r="CP31" s="86"/>
      <c r="CQ31" s="93">
        <f>BF46-3</f>
        <v>30</v>
      </c>
      <c r="CR31" s="37">
        <v>4</v>
      </c>
      <c r="CS31" s="15">
        <f>PRODUCT(CR31,CQ31)</f>
        <v>120</v>
      </c>
    </row>
    <row r="32" spans="1:97" ht="9" customHeight="1" x14ac:dyDescent="0.3">
      <c r="A32" s="1">
        <v>31</v>
      </c>
      <c r="C32" s="179"/>
      <c r="D32" s="131"/>
      <c r="E32" s="60"/>
      <c r="F32" s="50"/>
      <c r="G32" s="50"/>
      <c r="H32" s="50"/>
      <c r="I32" s="50"/>
      <c r="J32" s="79"/>
      <c r="K32" s="57"/>
      <c r="L32" s="87"/>
      <c r="M32" s="60"/>
      <c r="N32" s="60"/>
      <c r="O32" s="60"/>
      <c r="P32" s="60"/>
      <c r="Q32" s="58"/>
      <c r="R32" s="60"/>
      <c r="S32" s="60"/>
      <c r="T32" s="60"/>
      <c r="U32" s="60"/>
      <c r="V32" s="87"/>
      <c r="W32" s="60"/>
      <c r="X32" s="79"/>
      <c r="Y32" s="50"/>
      <c r="Z32" s="50"/>
      <c r="AA32" s="38"/>
      <c r="AH32" s="247"/>
      <c r="AO32" s="38"/>
      <c r="AP32" s="50"/>
      <c r="AQ32" s="50"/>
      <c r="AR32" s="50"/>
      <c r="AS32" s="50"/>
      <c r="AT32" s="79"/>
      <c r="AU32" s="57"/>
      <c r="AV32" s="87"/>
      <c r="AW32" s="60"/>
      <c r="AX32" s="60"/>
      <c r="AY32" s="60"/>
      <c r="AZ32" s="60"/>
      <c r="BA32" s="60"/>
      <c r="BB32" s="60"/>
      <c r="BC32" s="60"/>
      <c r="BD32" s="60"/>
      <c r="BE32" s="60"/>
      <c r="BF32" s="87"/>
      <c r="BG32" s="60"/>
      <c r="BH32" s="79"/>
      <c r="BI32" s="50"/>
      <c r="BJ32" s="60"/>
      <c r="BK32" s="60"/>
      <c r="BL32" s="54"/>
      <c r="BM32" s="80"/>
      <c r="BN32" s="88"/>
      <c r="BO32" s="16"/>
      <c r="BP32" s="89"/>
      <c r="BQ32" s="16"/>
      <c r="BR32" s="16"/>
      <c r="BS32" s="89"/>
      <c r="BU32" s="90"/>
      <c r="BY32" s="16"/>
      <c r="BZ32" s="24"/>
      <c r="CA32" s="92">
        <v>154</v>
      </c>
      <c r="CB32" s="92"/>
      <c r="CC32" s="92"/>
      <c r="CD32" s="92">
        <v>0</v>
      </c>
      <c r="CE32" s="92"/>
      <c r="CF32" s="321" t="s">
        <v>24</v>
      </c>
      <c r="CG32" s="348"/>
      <c r="CH32" s="348"/>
      <c r="CI32" s="348"/>
      <c r="CJ32" s="348"/>
      <c r="CK32" s="348"/>
      <c r="CL32" s="348"/>
      <c r="CM32" s="348"/>
      <c r="CN32" s="348"/>
      <c r="CO32" s="349"/>
      <c r="CP32" s="86"/>
      <c r="CQ32" s="93" t="s">
        <v>2</v>
      </c>
      <c r="CR32" s="37" t="s">
        <v>3</v>
      </c>
      <c r="CS32" s="15" t="s">
        <v>4</v>
      </c>
    </row>
    <row r="33" spans="1:97" ht="9" customHeight="1" thickBot="1" x14ac:dyDescent="0.35">
      <c r="A33" s="1">
        <v>32</v>
      </c>
      <c r="C33" s="179"/>
      <c r="D33" s="131"/>
      <c r="E33" s="60"/>
      <c r="F33" s="50"/>
      <c r="G33" s="50"/>
      <c r="H33" s="50"/>
      <c r="I33" s="50"/>
      <c r="J33" s="79"/>
      <c r="K33" s="57"/>
      <c r="L33" s="87"/>
      <c r="M33" s="60"/>
      <c r="N33" s="60"/>
      <c r="O33" s="60"/>
      <c r="P33" s="60"/>
      <c r="Q33" s="58"/>
      <c r="R33" s="60"/>
      <c r="S33" s="60"/>
      <c r="T33" s="60"/>
      <c r="U33" s="60"/>
      <c r="V33" s="87"/>
      <c r="W33" s="60"/>
      <c r="X33" s="79"/>
      <c r="Y33" s="50"/>
      <c r="Z33" s="50"/>
      <c r="AA33" s="38"/>
      <c r="AH33" s="247"/>
      <c r="AO33" s="38"/>
      <c r="AP33" s="50"/>
      <c r="AQ33" s="50"/>
      <c r="AR33" s="50"/>
      <c r="AS33" s="50"/>
      <c r="AT33" s="79"/>
      <c r="AU33" s="57"/>
      <c r="AV33" s="87"/>
      <c r="AW33" s="60"/>
      <c r="AX33" s="60"/>
      <c r="AY33" s="60"/>
      <c r="AZ33" s="60"/>
      <c r="BA33" s="60"/>
      <c r="BB33" s="60"/>
      <c r="BC33" s="60"/>
      <c r="BD33" s="60"/>
      <c r="BE33" s="60"/>
      <c r="BF33" s="87"/>
      <c r="BG33" s="60"/>
      <c r="BH33" s="79"/>
      <c r="BI33" s="50"/>
      <c r="BJ33" s="60"/>
      <c r="BK33" s="60"/>
      <c r="BL33" s="54"/>
      <c r="BM33" s="80"/>
      <c r="BN33" s="88"/>
      <c r="BO33" s="16"/>
      <c r="BP33" s="89"/>
      <c r="BQ33" s="16"/>
      <c r="BR33" s="16"/>
      <c r="BS33" s="89"/>
      <c r="BU33" s="90"/>
      <c r="BY33" s="16"/>
      <c r="BZ33" s="24"/>
      <c r="CA33" s="92"/>
      <c r="CB33" s="92"/>
      <c r="CC33" s="92"/>
      <c r="CD33" s="92"/>
      <c r="CE33" s="92"/>
      <c r="CF33" s="367"/>
      <c r="CG33" s="368"/>
      <c r="CH33" s="368"/>
      <c r="CI33" s="368"/>
      <c r="CJ33" s="368"/>
      <c r="CK33" s="368"/>
      <c r="CL33" s="369"/>
      <c r="CM33" s="325">
        <f>CQ33*10</f>
        <v>300</v>
      </c>
      <c r="CN33" s="317"/>
      <c r="CO33" s="317"/>
      <c r="CP33" s="91"/>
      <c r="CQ33" s="93">
        <f>BF44-3</f>
        <v>30</v>
      </c>
      <c r="CR33" s="37">
        <v>4</v>
      </c>
      <c r="CS33" s="15">
        <f>PRODUCT(CR33,CQ33)</f>
        <v>120</v>
      </c>
    </row>
    <row r="34" spans="1:97" ht="9" customHeight="1" thickBot="1" x14ac:dyDescent="0.35">
      <c r="A34" s="1">
        <v>33</v>
      </c>
      <c r="C34" s="179"/>
      <c r="D34" s="131"/>
      <c r="E34" s="60"/>
      <c r="F34" s="50"/>
      <c r="G34" s="50"/>
      <c r="H34" s="50"/>
      <c r="I34" s="50"/>
      <c r="J34" s="79"/>
      <c r="K34" s="96"/>
      <c r="L34" s="85"/>
      <c r="M34" s="258">
        <v>151</v>
      </c>
      <c r="N34" s="259"/>
      <c r="O34" s="260"/>
      <c r="P34" s="94"/>
      <c r="Q34" s="58"/>
      <c r="R34" s="95"/>
      <c r="S34" s="258">
        <v>151</v>
      </c>
      <c r="T34" s="259"/>
      <c r="U34" s="260"/>
      <c r="V34" s="84"/>
      <c r="W34" s="96"/>
      <c r="X34" s="79"/>
      <c r="Y34" s="50"/>
      <c r="Z34" s="50"/>
      <c r="AA34" s="38"/>
      <c r="AH34" s="247"/>
      <c r="AO34" s="38"/>
      <c r="AP34" s="50"/>
      <c r="AQ34" s="50"/>
      <c r="AR34" s="50"/>
      <c r="AS34" s="50"/>
      <c r="AT34" s="79"/>
      <c r="AU34" s="96"/>
      <c r="AV34" s="85"/>
      <c r="AW34" s="258">
        <v>151</v>
      </c>
      <c r="AX34" s="259"/>
      <c r="AY34" s="260"/>
      <c r="AZ34" s="94"/>
      <c r="BA34" s="50"/>
      <c r="BB34" s="95"/>
      <c r="BC34" s="258">
        <v>151</v>
      </c>
      <c r="BD34" s="259"/>
      <c r="BE34" s="260"/>
      <c r="BF34" s="84"/>
      <c r="BG34" s="96"/>
      <c r="BH34" s="79"/>
      <c r="BI34" s="50"/>
      <c r="BJ34" s="60"/>
      <c r="BK34" s="60"/>
      <c r="BL34" s="54"/>
      <c r="BM34" s="80"/>
      <c r="BN34" s="88"/>
      <c r="BO34" s="16"/>
      <c r="BP34" s="89"/>
      <c r="BQ34" s="16"/>
      <c r="BR34" s="16"/>
      <c r="BS34" s="89"/>
      <c r="BU34" s="90"/>
      <c r="BV34" s="258">
        <v>151</v>
      </c>
      <c r="BW34" s="259"/>
      <c r="BX34" s="260"/>
      <c r="BY34" s="16"/>
      <c r="BZ34" s="24"/>
      <c r="CA34" s="264">
        <v>151</v>
      </c>
      <c r="CB34" s="265"/>
      <c r="CC34" s="266"/>
      <c r="CD34" s="332">
        <v>4</v>
      </c>
      <c r="CE34" s="266"/>
      <c r="CF34" s="321" t="s">
        <v>25</v>
      </c>
      <c r="CG34" s="348"/>
      <c r="CH34" s="348"/>
      <c r="CI34" s="348"/>
      <c r="CJ34" s="348"/>
      <c r="CK34" s="348"/>
      <c r="CL34" s="348"/>
      <c r="CM34" s="348"/>
      <c r="CN34" s="348"/>
      <c r="CO34" s="349"/>
      <c r="CP34" s="86"/>
      <c r="CQ34" s="93" t="s">
        <v>2</v>
      </c>
      <c r="CR34" s="37" t="s">
        <v>3</v>
      </c>
      <c r="CS34" s="15" t="s">
        <v>4</v>
      </c>
    </row>
    <row r="35" spans="1:97" ht="9" customHeight="1" thickBot="1" x14ac:dyDescent="0.35">
      <c r="A35" s="1">
        <v>34</v>
      </c>
      <c r="C35" s="179"/>
      <c r="D35" s="131"/>
      <c r="E35" s="60"/>
      <c r="F35" s="50"/>
      <c r="G35" s="50"/>
      <c r="H35" s="50"/>
      <c r="I35" s="50"/>
      <c r="J35" s="79"/>
      <c r="K35" s="57"/>
      <c r="L35" s="99"/>
      <c r="M35" s="261"/>
      <c r="N35" s="262"/>
      <c r="O35" s="263"/>
      <c r="P35" s="97"/>
      <c r="Q35" s="66"/>
      <c r="R35" s="97"/>
      <c r="S35" s="261"/>
      <c r="T35" s="262"/>
      <c r="U35" s="263"/>
      <c r="V35" s="98"/>
      <c r="W35" s="57"/>
      <c r="X35" s="79"/>
      <c r="Y35" s="50"/>
      <c r="Z35" s="50"/>
      <c r="AA35" s="38"/>
      <c r="AH35" s="247"/>
      <c r="AO35" s="38"/>
      <c r="AP35" s="50"/>
      <c r="AQ35" s="50"/>
      <c r="AR35" s="50"/>
      <c r="AS35" s="50"/>
      <c r="AT35" s="79"/>
      <c r="AU35" s="57"/>
      <c r="AV35" s="99"/>
      <c r="AW35" s="261"/>
      <c r="AX35" s="262"/>
      <c r="AY35" s="263"/>
      <c r="AZ35" s="97"/>
      <c r="BA35" s="97"/>
      <c r="BB35" s="97"/>
      <c r="BC35" s="261"/>
      <c r="BD35" s="262"/>
      <c r="BE35" s="263"/>
      <c r="BF35" s="98"/>
      <c r="BG35" s="57"/>
      <c r="BH35" s="79"/>
      <c r="BI35" s="50"/>
      <c r="BJ35" s="60"/>
      <c r="BK35" s="60"/>
      <c r="BL35" s="54"/>
      <c r="BM35" s="80"/>
      <c r="BN35" s="88"/>
      <c r="BO35" s="16"/>
      <c r="BP35" s="89"/>
      <c r="BQ35" s="16"/>
      <c r="BR35" s="17"/>
      <c r="BS35" s="72"/>
      <c r="BU35" s="90"/>
      <c r="BV35" s="261"/>
      <c r="BW35" s="262"/>
      <c r="BX35" s="263"/>
      <c r="BY35" s="16"/>
      <c r="BZ35" s="24"/>
      <c r="CA35" s="267"/>
      <c r="CB35" s="268"/>
      <c r="CC35" s="269"/>
      <c r="CD35" s="320"/>
      <c r="CE35" s="269"/>
      <c r="CF35" s="361"/>
      <c r="CG35" s="362"/>
      <c r="CH35" s="362"/>
      <c r="CI35" s="362"/>
      <c r="CJ35" s="362"/>
      <c r="CK35" s="362"/>
      <c r="CL35" s="363"/>
      <c r="CM35" s="325">
        <f>CQ35*10</f>
        <v>390</v>
      </c>
      <c r="CN35" s="317"/>
      <c r="CO35" s="317"/>
      <c r="CP35" s="86"/>
      <c r="CQ35" s="93">
        <f>BW50+1</f>
        <v>39</v>
      </c>
      <c r="CR35" s="37">
        <v>2</v>
      </c>
      <c r="CS35" s="15">
        <f>PRODUCT(CR35,CQ35)</f>
        <v>78</v>
      </c>
    </row>
    <row r="36" spans="1:97" ht="9" customHeight="1" thickBot="1" x14ac:dyDescent="0.35">
      <c r="A36" s="1">
        <v>35</v>
      </c>
      <c r="C36" s="179"/>
      <c r="D36" s="131"/>
      <c r="E36" s="60"/>
      <c r="F36" s="50"/>
      <c r="G36" s="50"/>
      <c r="H36" s="50"/>
      <c r="I36" s="50"/>
      <c r="J36" s="79"/>
      <c r="K36" s="57"/>
      <c r="L36" s="83"/>
      <c r="M36" s="82"/>
      <c r="N36" s="82"/>
      <c r="O36" s="82"/>
      <c r="P36" s="82"/>
      <c r="Q36" s="82"/>
      <c r="R36" s="82"/>
      <c r="S36" s="82"/>
      <c r="T36" s="82"/>
      <c r="U36" s="82"/>
      <c r="V36" s="83"/>
      <c r="W36" s="60"/>
      <c r="X36" s="79"/>
      <c r="Y36" s="50"/>
      <c r="Z36" s="50"/>
      <c r="AA36" s="38"/>
      <c r="AH36" s="247"/>
      <c r="AO36" s="38"/>
      <c r="AP36" s="50"/>
      <c r="AQ36" s="50"/>
      <c r="AR36" s="50"/>
      <c r="AS36" s="50"/>
      <c r="AT36" s="79"/>
      <c r="AU36" s="57"/>
      <c r="AV36" s="83"/>
      <c r="AW36" s="82"/>
      <c r="AX36" s="82"/>
      <c r="AY36" s="82"/>
      <c r="AZ36" s="82"/>
      <c r="BA36" s="82"/>
      <c r="BB36" s="82"/>
      <c r="BC36" s="82"/>
      <c r="BD36" s="82"/>
      <c r="BE36" s="82"/>
      <c r="BF36" s="83"/>
      <c r="BG36" s="60"/>
      <c r="BH36" s="79"/>
      <c r="BI36" s="50"/>
      <c r="BJ36" s="60"/>
      <c r="BK36" s="60"/>
      <c r="BL36" s="54"/>
      <c r="BM36" s="80"/>
      <c r="BN36" s="88"/>
      <c r="BO36" s="16"/>
      <c r="BP36" s="89"/>
      <c r="BQ36" s="17"/>
      <c r="BR36" s="100"/>
      <c r="BS36" s="101"/>
      <c r="BT36" s="17"/>
      <c r="BU36" s="39"/>
      <c r="BV36" s="258">
        <v>151</v>
      </c>
      <c r="BW36" s="259"/>
      <c r="BX36" s="260"/>
      <c r="BY36" s="16"/>
      <c r="BZ36" s="24"/>
      <c r="CF36" s="321" t="s">
        <v>26</v>
      </c>
      <c r="CG36" s="348"/>
      <c r="CH36" s="348"/>
      <c r="CI36" s="348"/>
      <c r="CJ36" s="348"/>
      <c r="CK36" s="348"/>
      <c r="CL36" s="348"/>
      <c r="CM36" s="348"/>
      <c r="CN36" s="348"/>
      <c r="CO36" s="349"/>
      <c r="CP36" s="86"/>
      <c r="CQ36" s="93" t="s">
        <v>2</v>
      </c>
      <c r="CR36" s="37" t="s">
        <v>3</v>
      </c>
      <c r="CS36" s="15" t="s">
        <v>4</v>
      </c>
    </row>
    <row r="37" spans="1:97" ht="9" customHeight="1" thickBot="1" x14ac:dyDescent="0.35">
      <c r="A37" s="1">
        <v>36</v>
      </c>
      <c r="C37" s="179"/>
      <c r="D37" s="131"/>
      <c r="E37" s="60"/>
      <c r="F37" s="50"/>
      <c r="G37" s="50"/>
      <c r="H37" s="50"/>
      <c r="I37" s="50"/>
      <c r="J37" s="102"/>
      <c r="K37" s="97"/>
      <c r="L37" s="97"/>
      <c r="M37" s="97"/>
      <c r="N37" s="97"/>
      <c r="O37" s="97"/>
      <c r="P37" s="97"/>
      <c r="Q37" s="66"/>
      <c r="R37" s="97"/>
      <c r="S37" s="97"/>
      <c r="T37" s="97"/>
      <c r="U37" s="97"/>
      <c r="V37" s="97"/>
      <c r="W37" s="97"/>
      <c r="X37" s="102"/>
      <c r="Y37" s="50"/>
      <c r="Z37" s="50"/>
      <c r="AA37" s="38"/>
      <c r="AH37" s="247"/>
      <c r="AO37" s="38"/>
      <c r="AP37" s="50"/>
      <c r="AQ37" s="50"/>
      <c r="AR37" s="50"/>
      <c r="AS37" s="50"/>
      <c r="AT37" s="102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102"/>
      <c r="BI37" s="50"/>
      <c r="BJ37" s="60"/>
      <c r="BK37" s="60"/>
      <c r="BL37" s="54"/>
      <c r="BM37" s="80"/>
      <c r="BN37" s="88"/>
      <c r="BO37" s="16"/>
      <c r="BP37" s="89"/>
      <c r="BQ37" s="100"/>
      <c r="BR37" s="101"/>
      <c r="BS37" s="17"/>
      <c r="BT37" s="40"/>
      <c r="BU37" s="6"/>
      <c r="BV37" s="261"/>
      <c r="BW37" s="262"/>
      <c r="BX37" s="263"/>
      <c r="BY37" s="16"/>
      <c r="BZ37" s="24"/>
      <c r="CA37" s="31"/>
      <c r="CB37" s="31"/>
      <c r="CC37" s="31"/>
      <c r="CD37" s="31"/>
      <c r="CE37" s="31"/>
      <c r="CF37" s="103"/>
      <c r="CG37" s="212"/>
      <c r="CH37" s="104"/>
      <c r="CI37" s="212"/>
      <c r="CJ37" s="104"/>
      <c r="CK37" s="212"/>
      <c r="CL37" s="105"/>
      <c r="CM37" s="325">
        <f>CQ37*10</f>
        <v>340</v>
      </c>
      <c r="CN37" s="317"/>
      <c r="CO37" s="317"/>
      <c r="CP37" s="91"/>
      <c r="CQ37" s="93">
        <f>BW48+1</f>
        <v>34</v>
      </c>
      <c r="CR37" s="37">
        <v>2</v>
      </c>
      <c r="CS37" s="15">
        <f>PRODUCT(CR37,CQ37)</f>
        <v>68</v>
      </c>
    </row>
    <row r="38" spans="1:97" ht="9" customHeight="1" thickBot="1" x14ac:dyDescent="0.35">
      <c r="A38" s="1">
        <v>37</v>
      </c>
      <c r="C38" s="179"/>
      <c r="D38" s="131"/>
      <c r="E38" s="60"/>
      <c r="F38" s="50"/>
      <c r="G38" s="50"/>
      <c r="H38" s="50"/>
      <c r="I38" s="50"/>
      <c r="J38" s="108"/>
      <c r="K38" s="107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7"/>
      <c r="X38" s="108"/>
      <c r="Y38" s="50"/>
      <c r="Z38" s="50"/>
      <c r="AA38" s="38"/>
      <c r="AH38" s="247"/>
      <c r="AO38" s="38"/>
      <c r="AP38" s="50"/>
      <c r="AQ38" s="50"/>
      <c r="AR38" s="50"/>
      <c r="AS38" s="50"/>
      <c r="AT38" s="108"/>
      <c r="AU38" s="107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7"/>
      <c r="BH38" s="108"/>
      <c r="BI38" s="50"/>
      <c r="BJ38" s="60"/>
      <c r="BK38" s="60"/>
      <c r="BL38" s="54"/>
      <c r="BN38" s="88"/>
      <c r="BO38" s="16"/>
      <c r="BP38" s="72"/>
      <c r="BQ38" s="101"/>
      <c r="BR38" s="17"/>
      <c r="BS38" s="109"/>
      <c r="BT38" s="6"/>
      <c r="BU38" s="5"/>
      <c r="BV38" s="258">
        <v>151</v>
      </c>
      <c r="BW38" s="259"/>
      <c r="BX38" s="260"/>
      <c r="BY38" s="16"/>
      <c r="BZ38" s="24"/>
      <c r="CA38" s="31"/>
      <c r="CB38" s="31"/>
      <c r="CC38" s="31"/>
      <c r="CD38" s="31"/>
      <c r="CE38" s="31"/>
      <c r="CF38" s="321" t="s">
        <v>27</v>
      </c>
      <c r="CG38" s="348"/>
      <c r="CH38" s="348"/>
      <c r="CI38" s="348"/>
      <c r="CJ38" s="348"/>
      <c r="CK38" s="348"/>
      <c r="CL38" s="348"/>
      <c r="CM38" s="348"/>
      <c r="CN38" s="348"/>
      <c r="CO38" s="349"/>
      <c r="CP38" s="86"/>
      <c r="CQ38" s="93" t="s">
        <v>2</v>
      </c>
      <c r="CR38" s="37" t="s">
        <v>3</v>
      </c>
      <c r="CS38" s="15" t="s">
        <v>4</v>
      </c>
    </row>
    <row r="39" spans="1:97" ht="9" customHeight="1" thickBot="1" x14ac:dyDescent="0.35">
      <c r="A39" s="1">
        <v>38</v>
      </c>
      <c r="C39" s="179"/>
      <c r="D39" s="131"/>
      <c r="E39" s="60"/>
      <c r="F39" s="50"/>
      <c r="G39" s="50"/>
      <c r="H39" s="50"/>
      <c r="I39" s="50"/>
      <c r="J39" s="258">
        <v>151</v>
      </c>
      <c r="K39" s="259"/>
      <c r="L39" s="260"/>
      <c r="M39" s="50"/>
      <c r="N39" s="50"/>
      <c r="O39" s="50"/>
      <c r="P39" s="50"/>
      <c r="Q39" s="110"/>
      <c r="R39" s="50"/>
      <c r="S39" s="50"/>
      <c r="T39" s="50"/>
      <c r="U39" s="50"/>
      <c r="V39" s="258">
        <v>151</v>
      </c>
      <c r="W39" s="259"/>
      <c r="X39" s="260"/>
      <c r="Y39" s="50"/>
      <c r="Z39" s="50"/>
      <c r="AA39" s="38"/>
      <c r="AH39" s="247"/>
      <c r="AO39" s="38"/>
      <c r="AP39" s="50"/>
      <c r="AQ39" s="50"/>
      <c r="AR39" s="50"/>
      <c r="AS39" s="50"/>
      <c r="AT39" s="258">
        <v>151</v>
      </c>
      <c r="AU39" s="259"/>
      <c r="AV39" s="260"/>
      <c r="AW39" s="50"/>
      <c r="AX39" s="50"/>
      <c r="AY39" s="50"/>
      <c r="AZ39" s="50"/>
      <c r="BA39" s="50"/>
      <c r="BB39" s="50"/>
      <c r="BC39" s="50"/>
      <c r="BD39" s="50"/>
      <c r="BE39" s="50"/>
      <c r="BF39" s="258">
        <v>151</v>
      </c>
      <c r="BG39" s="259"/>
      <c r="BH39" s="260"/>
      <c r="BI39" s="50"/>
      <c r="BJ39" s="60"/>
      <c r="BK39" s="60"/>
      <c r="BL39" s="54"/>
      <c r="BN39" s="88"/>
      <c r="BO39" s="16"/>
      <c r="BP39" s="38"/>
      <c r="BQ39" s="17"/>
      <c r="BR39" s="109"/>
      <c r="BS39" s="17"/>
      <c r="BT39" s="5"/>
      <c r="BU39" s="5"/>
      <c r="BV39" s="261"/>
      <c r="BW39" s="262"/>
      <c r="BX39" s="263"/>
      <c r="BY39" s="16"/>
      <c r="BZ39" s="24"/>
      <c r="CA39" s="264">
        <v>151</v>
      </c>
      <c r="CB39" s="265"/>
      <c r="CC39" s="266"/>
      <c r="CD39" s="332">
        <v>4</v>
      </c>
      <c r="CE39" s="266"/>
      <c r="CF39" s="374"/>
      <c r="CG39" s="375"/>
      <c r="CH39" s="375"/>
      <c r="CI39" s="375"/>
      <c r="CJ39" s="375"/>
      <c r="CK39" s="375"/>
      <c r="CL39" s="376"/>
      <c r="CM39" s="325">
        <f>CQ39*10</f>
        <v>350</v>
      </c>
      <c r="CN39" s="317"/>
      <c r="CO39" s="317"/>
      <c r="CP39" s="91"/>
      <c r="CQ39" s="21">
        <f>BW50-3</f>
        <v>35</v>
      </c>
      <c r="CR39" s="37">
        <v>2</v>
      </c>
      <c r="CS39" s="15">
        <f>PRODUCT(CR39,CQ39)</f>
        <v>70</v>
      </c>
    </row>
    <row r="40" spans="1:97" ht="9" customHeight="1" thickBot="1" x14ac:dyDescent="0.35">
      <c r="A40" s="1">
        <v>39</v>
      </c>
      <c r="C40" s="179"/>
      <c r="D40" s="131"/>
      <c r="E40" s="60"/>
      <c r="F40" s="50"/>
      <c r="G40" s="50"/>
      <c r="H40" s="50"/>
      <c r="I40" s="50"/>
      <c r="J40" s="261"/>
      <c r="K40" s="262"/>
      <c r="L40" s="263"/>
      <c r="M40" s="50"/>
      <c r="N40" s="50"/>
      <c r="O40" s="50"/>
      <c r="P40" s="50"/>
      <c r="Q40" s="58"/>
      <c r="R40" s="50"/>
      <c r="S40" s="50"/>
      <c r="T40" s="50"/>
      <c r="U40" s="50"/>
      <c r="V40" s="261"/>
      <c r="W40" s="262"/>
      <c r="X40" s="263"/>
      <c r="Y40" s="50"/>
      <c r="Z40" s="50"/>
      <c r="AA40" s="38"/>
      <c r="AH40" s="247"/>
      <c r="AO40" s="38"/>
      <c r="AP40" s="50"/>
      <c r="AQ40" s="50"/>
      <c r="AR40" s="50"/>
      <c r="AS40" s="50"/>
      <c r="AT40" s="261"/>
      <c r="AU40" s="262"/>
      <c r="AV40" s="263"/>
      <c r="AW40" s="50"/>
      <c r="AX40" s="50"/>
      <c r="AY40" s="50"/>
      <c r="AZ40" s="50"/>
      <c r="BA40" s="50"/>
      <c r="BB40" s="50"/>
      <c r="BC40" s="50"/>
      <c r="BD40" s="50"/>
      <c r="BE40" s="50"/>
      <c r="BF40" s="261"/>
      <c r="BG40" s="262"/>
      <c r="BH40" s="263"/>
      <c r="BI40" s="50"/>
      <c r="BJ40" s="60"/>
      <c r="BK40" s="60"/>
      <c r="BL40" s="54"/>
      <c r="BN40" s="88"/>
      <c r="BO40" s="16"/>
      <c r="BP40" s="17"/>
      <c r="BQ40" s="109"/>
      <c r="BR40" s="17"/>
      <c r="BS40" s="16"/>
      <c r="BT40" s="5"/>
      <c r="BU40" s="5"/>
      <c r="BY40" s="16"/>
      <c r="BZ40" s="24"/>
      <c r="CA40" s="267"/>
      <c r="CB40" s="268"/>
      <c r="CC40" s="269"/>
      <c r="CD40" s="320"/>
      <c r="CE40" s="269"/>
      <c r="CF40" s="321" t="s">
        <v>28</v>
      </c>
      <c r="CG40" s="348"/>
      <c r="CH40" s="348"/>
      <c r="CI40" s="348"/>
      <c r="CJ40" s="348"/>
      <c r="CK40" s="348"/>
      <c r="CL40" s="348"/>
      <c r="CM40" s="348"/>
      <c r="CN40" s="348"/>
      <c r="CO40" s="349"/>
      <c r="CP40" s="86"/>
      <c r="CQ40" s="21" t="s">
        <v>2</v>
      </c>
      <c r="CR40" s="37" t="s">
        <v>3</v>
      </c>
      <c r="CS40" s="15" t="s">
        <v>4</v>
      </c>
    </row>
    <row r="41" spans="1:97" ht="9" customHeight="1" x14ac:dyDescent="0.3">
      <c r="A41" s="1">
        <v>40</v>
      </c>
      <c r="C41" s="179"/>
      <c r="D41" s="131"/>
      <c r="E41" s="6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8"/>
      <c r="R41" s="50"/>
      <c r="S41" s="50"/>
      <c r="T41" s="50"/>
      <c r="U41" s="50"/>
      <c r="V41" s="50"/>
      <c r="W41" s="50"/>
      <c r="X41" s="50"/>
      <c r="Y41" s="50"/>
      <c r="Z41" s="50"/>
      <c r="AA41" s="243"/>
      <c r="AB41" s="50"/>
      <c r="AC41" s="50"/>
      <c r="AD41" s="50"/>
      <c r="AE41" s="50"/>
      <c r="AF41" s="50"/>
      <c r="AG41" s="50"/>
      <c r="AH41" s="246"/>
      <c r="AI41" s="50"/>
      <c r="AJ41" s="50"/>
      <c r="AK41" s="50"/>
      <c r="AL41" s="50"/>
      <c r="AM41" s="50"/>
      <c r="AN41" s="50"/>
      <c r="AO41" s="243"/>
      <c r="AP41" s="50"/>
      <c r="AQ41" s="50"/>
      <c r="AR41" s="50"/>
      <c r="AS41" s="50"/>
      <c r="AT41" s="50"/>
      <c r="AU41" s="58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60"/>
      <c r="BK41" s="60"/>
      <c r="BL41" s="54"/>
      <c r="BN41" s="88"/>
      <c r="BO41" s="17"/>
      <c r="BP41" s="109"/>
      <c r="BQ41" s="17"/>
      <c r="BR41" s="16"/>
      <c r="BS41" s="16"/>
      <c r="BT41" s="5"/>
      <c r="BU41" s="5"/>
      <c r="BY41" s="16"/>
      <c r="BZ41" s="24"/>
      <c r="CF41" s="111"/>
      <c r="CG41" s="212"/>
      <c r="CH41" s="112"/>
      <c r="CI41" s="212"/>
      <c r="CJ41" s="112"/>
      <c r="CK41" s="212"/>
      <c r="CL41" s="113"/>
      <c r="CM41" s="325">
        <f>CQ41*10</f>
        <v>300</v>
      </c>
      <c r="CN41" s="317"/>
      <c r="CO41" s="317"/>
      <c r="CP41" s="91"/>
      <c r="CQ41" s="21">
        <f>BW48-3</f>
        <v>30</v>
      </c>
      <c r="CR41" s="37">
        <v>2</v>
      </c>
      <c r="CS41" s="15">
        <f>PRODUCT(CR41,CQ41)</f>
        <v>60</v>
      </c>
    </row>
    <row r="42" spans="1:97" ht="9" customHeight="1" thickBot="1" x14ac:dyDescent="0.35">
      <c r="A42" s="1">
        <v>41</v>
      </c>
      <c r="C42" s="179"/>
      <c r="D42" s="131"/>
      <c r="E42" s="6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8"/>
      <c r="R42" s="50"/>
      <c r="S42" s="50"/>
      <c r="T42" s="50"/>
      <c r="U42" s="50"/>
      <c r="V42" s="50"/>
      <c r="W42" s="50"/>
      <c r="X42" s="50"/>
      <c r="Y42" s="50"/>
      <c r="Z42" s="50"/>
      <c r="AA42" s="243"/>
      <c r="AB42" s="50"/>
      <c r="AC42" s="50"/>
      <c r="AD42" s="50"/>
      <c r="AE42" s="50"/>
      <c r="AF42" s="50"/>
      <c r="AG42" s="50"/>
      <c r="AH42" s="246"/>
      <c r="AI42" s="50"/>
      <c r="AJ42" s="50"/>
      <c r="AK42" s="50"/>
      <c r="AL42" s="50"/>
      <c r="AM42" s="50"/>
      <c r="AN42" s="50"/>
      <c r="AO42" s="243"/>
      <c r="AP42" s="50"/>
      <c r="AQ42" s="50"/>
      <c r="AR42" s="50"/>
      <c r="AS42" s="50"/>
      <c r="AT42" s="50"/>
      <c r="AU42" s="58"/>
      <c r="AV42" s="50"/>
      <c r="AW42" s="50"/>
      <c r="AX42" s="50"/>
      <c r="AY42" s="289" t="s">
        <v>22</v>
      </c>
      <c r="AZ42" s="289"/>
      <c r="BA42" s="289"/>
      <c r="BB42" s="289"/>
      <c r="BC42" s="289"/>
      <c r="BD42" s="289"/>
      <c r="BE42" s="50"/>
      <c r="BF42" s="50"/>
      <c r="BG42" s="50"/>
      <c r="BH42" s="50"/>
      <c r="BI42" s="50"/>
      <c r="BJ42" s="60"/>
      <c r="BK42" s="60"/>
      <c r="BL42" s="54"/>
      <c r="BN42" s="71"/>
      <c r="BO42" s="40"/>
      <c r="BP42" s="17"/>
      <c r="BT42" s="1"/>
      <c r="BU42" s="1"/>
      <c r="BY42" s="16"/>
      <c r="BZ42" s="24"/>
      <c r="CA42" s="31"/>
      <c r="CB42" s="31"/>
      <c r="CC42" s="31"/>
      <c r="CD42" s="31"/>
      <c r="CE42" s="31"/>
      <c r="CF42" s="321" t="s">
        <v>39</v>
      </c>
      <c r="CG42" s="317"/>
      <c r="CH42" s="317"/>
      <c r="CI42" s="317"/>
      <c r="CJ42" s="317"/>
      <c r="CK42" s="317"/>
      <c r="CL42" s="317"/>
      <c r="CM42" s="317"/>
      <c r="CN42" s="317"/>
      <c r="CO42" s="318"/>
      <c r="CP42" s="205"/>
      <c r="CQ42" s="93" t="s">
        <v>2</v>
      </c>
      <c r="CR42" s="37" t="s">
        <v>3</v>
      </c>
      <c r="CS42" s="206" t="s">
        <v>4</v>
      </c>
    </row>
    <row r="43" spans="1:97" ht="9" customHeight="1" thickBot="1" x14ac:dyDescent="0.35">
      <c r="A43" s="1">
        <v>42</v>
      </c>
      <c r="C43" s="179"/>
      <c r="D43" s="131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58"/>
      <c r="R43" s="60"/>
      <c r="S43" s="60"/>
      <c r="T43" s="60"/>
      <c r="U43" s="60"/>
      <c r="V43" s="60"/>
      <c r="W43" s="50"/>
      <c r="X43" s="50"/>
      <c r="Y43" s="50"/>
      <c r="Z43" s="50"/>
      <c r="AA43" s="243"/>
      <c r="AB43" s="50"/>
      <c r="AC43" s="50"/>
      <c r="AD43" s="50"/>
      <c r="AE43" s="50"/>
      <c r="AF43" s="50"/>
      <c r="AG43" s="50"/>
      <c r="AH43" s="246"/>
      <c r="AI43" s="50"/>
      <c r="AJ43" s="50"/>
      <c r="AK43" s="50"/>
      <c r="AL43" s="50"/>
      <c r="AM43" s="50"/>
      <c r="AN43" s="50"/>
      <c r="AO43" s="243"/>
      <c r="AP43" s="50"/>
      <c r="AQ43" s="50"/>
      <c r="AR43" s="50"/>
      <c r="AS43" s="50"/>
      <c r="AT43" s="60"/>
      <c r="AU43" s="58"/>
      <c r="AV43" s="60"/>
      <c r="AW43" s="60"/>
      <c r="AX43" s="60"/>
      <c r="AY43" s="289"/>
      <c r="AZ43" s="289"/>
      <c r="BA43" s="289"/>
      <c r="BB43" s="289"/>
      <c r="BC43" s="289"/>
      <c r="BD43" s="289"/>
      <c r="BE43" s="60"/>
      <c r="BF43" s="60"/>
      <c r="BG43" s="60"/>
      <c r="BH43" s="60"/>
      <c r="BI43" s="60"/>
      <c r="BJ43" s="60"/>
      <c r="BK43" s="60"/>
      <c r="BL43" s="54"/>
      <c r="BN43" s="56"/>
      <c r="BO43" s="17"/>
      <c r="BP43" s="258">
        <v>151</v>
      </c>
      <c r="BQ43" s="259"/>
      <c r="BR43" s="260"/>
      <c r="BT43" s="1"/>
      <c r="BU43" s="1"/>
      <c r="BY43" s="16"/>
      <c r="BZ43" s="24"/>
      <c r="CA43" s="31"/>
      <c r="CB43" s="31"/>
      <c r="CC43" s="31"/>
      <c r="CD43" s="31"/>
      <c r="CE43" s="31"/>
      <c r="CF43" s="327"/>
      <c r="CG43" s="317"/>
      <c r="CH43" s="317"/>
      <c r="CI43" s="317"/>
      <c r="CJ43" s="317"/>
      <c r="CK43" s="317"/>
      <c r="CL43" s="318"/>
      <c r="CM43" s="372">
        <f>CQ43*10</f>
        <v>117.5</v>
      </c>
      <c r="CN43" s="373"/>
      <c r="CO43" s="373"/>
      <c r="CP43" s="36"/>
      <c r="CQ43" s="93">
        <f>(BC70+1-1.5)/2</f>
        <v>11.75</v>
      </c>
      <c r="CR43" s="37">
        <v>4</v>
      </c>
      <c r="CS43" s="206">
        <f>PRODUCT(CR43,CQ43)</f>
        <v>47</v>
      </c>
    </row>
    <row r="44" spans="1:97" ht="9" customHeight="1" thickBot="1" x14ac:dyDescent="0.35">
      <c r="A44" s="1">
        <v>43</v>
      </c>
      <c r="C44" s="179"/>
      <c r="D44" s="131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58"/>
      <c r="R44" s="60"/>
      <c r="S44" s="60"/>
      <c r="T44" s="60"/>
      <c r="U44" s="60"/>
      <c r="V44" s="60"/>
      <c r="W44" s="50"/>
      <c r="X44" s="50"/>
      <c r="Y44" s="50"/>
      <c r="Z44" s="50"/>
      <c r="AA44" s="243"/>
      <c r="AB44" s="50"/>
      <c r="AC44" s="50"/>
      <c r="AD44" s="50"/>
      <c r="AE44" s="50"/>
      <c r="AF44" s="50"/>
      <c r="AG44" s="50"/>
      <c r="AH44" s="246"/>
      <c r="AI44" s="50"/>
      <c r="AJ44" s="50"/>
      <c r="AK44" s="50"/>
      <c r="AL44" s="50"/>
      <c r="AM44" s="50"/>
      <c r="AN44" s="50"/>
      <c r="AO44" s="243"/>
      <c r="AP44" s="50"/>
      <c r="AQ44" s="50"/>
      <c r="AR44" s="50"/>
      <c r="AS44" s="50"/>
      <c r="AT44" s="60"/>
      <c r="AU44" s="58"/>
      <c r="AV44" s="60"/>
      <c r="AW44" s="270" t="s">
        <v>6</v>
      </c>
      <c r="AX44" s="271"/>
      <c r="AY44" s="271"/>
      <c r="AZ44" s="271"/>
      <c r="BA44" s="271"/>
      <c r="BB44" s="271"/>
      <c r="BC44" s="271"/>
      <c r="BD44" s="271"/>
      <c r="BE44" s="271"/>
      <c r="BF44" s="283">
        <v>33</v>
      </c>
      <c r="BG44" s="284"/>
      <c r="BH44" s="285"/>
      <c r="BI44" s="60"/>
      <c r="BJ44" s="60"/>
      <c r="BK44" s="60"/>
      <c r="BL44" s="54"/>
      <c r="BP44" s="261"/>
      <c r="BQ44" s="262"/>
      <c r="BR44" s="263"/>
      <c r="BY44" s="16"/>
      <c r="BZ44" s="24"/>
      <c r="CA44" s="31"/>
      <c r="CB44" s="31"/>
      <c r="CC44" s="31"/>
      <c r="CD44" s="31"/>
      <c r="CE44" s="31"/>
      <c r="CF44" s="370"/>
      <c r="CG44" s="371"/>
      <c r="CH44" s="371"/>
      <c r="CI44" s="371"/>
      <c r="CJ44" s="371"/>
      <c r="CK44" s="371"/>
      <c r="CL44" s="371"/>
      <c r="CM44" s="371"/>
      <c r="CN44" s="371"/>
      <c r="CO44" s="204"/>
      <c r="CP44" s="215"/>
      <c r="CQ44" s="118" t="s">
        <v>29</v>
      </c>
      <c r="CR44" s="216">
        <f>SUM(CR3,CR5,CR7,CR9,CR11,CR13,CR15,CR17,CR19,CR21,CR23,CR25,CR27,CR29,CR31,CR33,CR35,CR37,CR39,CR41)</f>
        <v>73</v>
      </c>
      <c r="CS44" s="118">
        <f>SUM(CS3,CS5,CS7,CS9,CS11,CS13,CS15,CS17,CS19,CS21,CS23,CS25,CS27,CS29,CS31,CS33,CS35,CS37,CS39,CS41)</f>
        <v>3605</v>
      </c>
    </row>
    <row r="45" spans="1:97" ht="9" customHeight="1" thickBot="1" x14ac:dyDescent="0.35">
      <c r="A45" s="1">
        <v>44</v>
      </c>
      <c r="C45" s="179"/>
      <c r="D45" s="131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58"/>
      <c r="R45" s="60"/>
      <c r="S45" s="60"/>
      <c r="T45" s="60"/>
      <c r="U45" s="60"/>
      <c r="V45" s="60"/>
      <c r="W45" s="50"/>
      <c r="X45" s="50"/>
      <c r="Y45" s="50"/>
      <c r="Z45" s="50"/>
      <c r="AA45" s="243"/>
      <c r="AB45" s="50"/>
      <c r="AC45" s="50"/>
      <c r="AD45" s="50"/>
      <c r="AE45" s="50"/>
      <c r="AF45" s="50"/>
      <c r="AG45" s="50"/>
      <c r="AH45" s="246"/>
      <c r="AI45" s="50"/>
      <c r="AJ45" s="50"/>
      <c r="AK45" s="50"/>
      <c r="AL45" s="50"/>
      <c r="AM45" s="50"/>
      <c r="AN45" s="50"/>
      <c r="AO45" s="243"/>
      <c r="AP45" s="50"/>
      <c r="AQ45" s="50"/>
      <c r="AR45" s="50"/>
      <c r="AS45" s="50"/>
      <c r="AT45" s="60"/>
      <c r="AU45" s="58"/>
      <c r="AV45" s="60"/>
      <c r="AW45" s="273"/>
      <c r="AX45" s="274"/>
      <c r="AY45" s="274"/>
      <c r="AZ45" s="274"/>
      <c r="BA45" s="274"/>
      <c r="BB45" s="274"/>
      <c r="BC45" s="274"/>
      <c r="BD45" s="274"/>
      <c r="BE45" s="274"/>
      <c r="BF45" s="286"/>
      <c r="BG45" s="287"/>
      <c r="BH45" s="288"/>
      <c r="BI45" s="60"/>
      <c r="BJ45" s="60"/>
      <c r="BK45" s="60"/>
      <c r="BL45" s="54"/>
      <c r="BY45" s="16"/>
      <c r="BZ45" s="24"/>
      <c r="CA45" s="31"/>
      <c r="CB45" s="31"/>
      <c r="CC45" s="31"/>
      <c r="CD45" s="31"/>
      <c r="CE45" s="31"/>
      <c r="CF45" s="377"/>
      <c r="CG45" s="378"/>
      <c r="CH45" s="378"/>
      <c r="CI45" s="378"/>
      <c r="CJ45" s="378"/>
      <c r="CK45" s="378"/>
      <c r="CL45" s="378"/>
      <c r="CM45" s="378"/>
      <c r="CN45" s="378"/>
      <c r="CO45" s="378"/>
      <c r="CP45" s="198"/>
      <c r="CQ45" s="199"/>
      <c r="CR45" s="199"/>
      <c r="CS45" s="199"/>
    </row>
    <row r="46" spans="1:97" ht="9" customHeight="1" x14ac:dyDescent="0.3">
      <c r="A46" s="1">
        <v>45</v>
      </c>
      <c r="C46" s="179"/>
      <c r="D46" s="131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58"/>
      <c r="R46" s="60"/>
      <c r="S46" s="60"/>
      <c r="T46" s="60"/>
      <c r="U46" s="60"/>
      <c r="V46" s="60"/>
      <c r="W46" s="50"/>
      <c r="X46" s="50"/>
      <c r="Y46" s="50"/>
      <c r="Z46" s="50"/>
      <c r="AA46" s="243"/>
      <c r="AB46" s="50"/>
      <c r="AC46" s="50"/>
      <c r="AD46" s="50"/>
      <c r="AE46" s="50"/>
      <c r="AF46" s="50"/>
      <c r="AG46" s="50"/>
      <c r="AH46" s="246"/>
      <c r="AI46" s="50"/>
      <c r="AJ46" s="50"/>
      <c r="AK46" s="50"/>
      <c r="AL46" s="50"/>
      <c r="AM46" s="50"/>
      <c r="AN46" s="50"/>
      <c r="AO46" s="243"/>
      <c r="AP46" s="50"/>
      <c r="AQ46" s="50"/>
      <c r="AR46" s="50"/>
      <c r="AS46" s="50"/>
      <c r="AT46" s="60"/>
      <c r="AU46" s="58"/>
      <c r="AV46" s="60"/>
      <c r="AW46" s="270" t="s">
        <v>8</v>
      </c>
      <c r="AX46" s="271"/>
      <c r="AY46" s="271"/>
      <c r="AZ46" s="271"/>
      <c r="BA46" s="271"/>
      <c r="BB46" s="271"/>
      <c r="BC46" s="271"/>
      <c r="BD46" s="271"/>
      <c r="BE46" s="271"/>
      <c r="BF46" s="283">
        <v>33</v>
      </c>
      <c r="BG46" s="284"/>
      <c r="BH46" s="285"/>
      <c r="BI46" s="60"/>
      <c r="BJ46" s="60"/>
      <c r="BK46" s="60"/>
      <c r="BL46" s="54"/>
      <c r="BP46" s="289" t="s">
        <v>20</v>
      </c>
      <c r="BQ46" s="289"/>
      <c r="BR46" s="289"/>
      <c r="BS46" s="289"/>
      <c r="BT46" s="289"/>
      <c r="BU46" s="289"/>
      <c r="BY46" s="16"/>
      <c r="BZ46" s="24"/>
      <c r="CA46" s="379"/>
      <c r="CB46" s="380"/>
      <c r="CC46" s="380"/>
      <c r="CD46" s="380"/>
      <c r="CE46" s="380"/>
      <c r="CF46" s="377"/>
      <c r="CG46" s="383"/>
      <c r="CH46" s="200"/>
      <c r="CI46" s="383"/>
      <c r="CJ46" s="383"/>
      <c r="CK46" s="200"/>
      <c r="CL46" s="200"/>
      <c r="CM46" s="384"/>
      <c r="CN46" s="383"/>
      <c r="CO46" s="383"/>
      <c r="CP46" s="198"/>
      <c r="CQ46" s="199"/>
      <c r="CR46" s="199"/>
      <c r="CS46" s="199"/>
    </row>
    <row r="47" spans="1:97" ht="9" customHeight="1" thickBot="1" x14ac:dyDescent="0.35">
      <c r="A47" s="1">
        <v>46</v>
      </c>
      <c r="C47" s="179"/>
      <c r="D47" s="131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58"/>
      <c r="R47" s="60"/>
      <c r="S47" s="60"/>
      <c r="T47" s="60"/>
      <c r="U47" s="60"/>
      <c r="V47" s="60"/>
      <c r="W47" s="50"/>
      <c r="X47" s="50"/>
      <c r="Y47" s="50"/>
      <c r="Z47" s="50"/>
      <c r="AA47" s="243"/>
      <c r="AB47" s="50"/>
      <c r="AC47" s="50"/>
      <c r="AD47" s="50"/>
      <c r="AE47" s="50"/>
      <c r="AF47" s="50"/>
      <c r="AG47" s="50"/>
      <c r="AH47" s="246"/>
      <c r="AI47" s="50"/>
      <c r="AJ47" s="50"/>
      <c r="AK47" s="50"/>
      <c r="AL47" s="50"/>
      <c r="AM47" s="50"/>
      <c r="AN47" s="50"/>
      <c r="AO47" s="243"/>
      <c r="AP47" s="50"/>
      <c r="AQ47" s="50"/>
      <c r="AR47" s="50"/>
      <c r="AS47" s="50"/>
      <c r="AT47" s="60"/>
      <c r="AU47" s="58"/>
      <c r="AV47" s="60"/>
      <c r="AW47" s="273"/>
      <c r="AX47" s="274"/>
      <c r="AY47" s="274"/>
      <c r="AZ47" s="274"/>
      <c r="BA47" s="274"/>
      <c r="BB47" s="274"/>
      <c r="BC47" s="274"/>
      <c r="BD47" s="274"/>
      <c r="BE47" s="274"/>
      <c r="BF47" s="286"/>
      <c r="BG47" s="287"/>
      <c r="BH47" s="288"/>
      <c r="BI47" s="60"/>
      <c r="BJ47" s="60"/>
      <c r="BK47" s="60"/>
      <c r="BL47" s="54"/>
      <c r="BP47" s="289"/>
      <c r="BQ47" s="289"/>
      <c r="BR47" s="289"/>
      <c r="BS47" s="289"/>
      <c r="BT47" s="289"/>
      <c r="BU47" s="289"/>
      <c r="BV47" s="1"/>
      <c r="BY47" s="16"/>
      <c r="BZ47" s="24"/>
      <c r="CA47" s="381"/>
      <c r="CB47" s="382"/>
      <c r="CC47" s="382"/>
      <c r="CD47" s="382"/>
      <c r="CE47" s="382"/>
      <c r="CF47" s="377"/>
      <c r="CG47" s="378"/>
      <c r="CH47" s="378"/>
      <c r="CI47" s="378"/>
      <c r="CJ47" s="378"/>
      <c r="CK47" s="378"/>
      <c r="CL47" s="378"/>
      <c r="CM47" s="378"/>
      <c r="CN47" s="378"/>
      <c r="CO47" s="378"/>
      <c r="CP47" s="198"/>
      <c r="CQ47" s="199"/>
      <c r="CR47" s="199"/>
      <c r="CS47" s="199"/>
    </row>
    <row r="48" spans="1:97" ht="9" customHeight="1" thickBot="1" x14ac:dyDescent="0.35">
      <c r="A48" s="1">
        <v>47</v>
      </c>
      <c r="C48" s="179"/>
      <c r="D48" s="131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58"/>
      <c r="R48" s="60"/>
      <c r="S48" s="60"/>
      <c r="T48" s="60"/>
      <c r="U48" s="60"/>
      <c r="V48" s="60"/>
      <c r="W48" s="50"/>
      <c r="X48" s="50"/>
      <c r="Y48" s="50"/>
      <c r="Z48" s="50"/>
      <c r="AA48" s="243"/>
      <c r="AB48" s="50"/>
      <c r="AC48" s="50"/>
      <c r="AD48" s="50"/>
      <c r="AE48" s="50"/>
      <c r="AF48" s="50"/>
      <c r="AG48" s="50"/>
      <c r="AH48" s="246"/>
      <c r="AI48" s="50"/>
      <c r="AJ48" s="50"/>
      <c r="AK48" s="50"/>
      <c r="AL48" s="50"/>
      <c r="AM48" s="50"/>
      <c r="AN48" s="50"/>
      <c r="AO48" s="243"/>
      <c r="AP48" s="50"/>
      <c r="AQ48" s="50"/>
      <c r="AR48" s="50"/>
      <c r="AS48" s="50"/>
      <c r="AT48" s="60"/>
      <c r="AU48" s="58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54"/>
      <c r="BN48" s="270" t="s">
        <v>6</v>
      </c>
      <c r="BO48" s="271"/>
      <c r="BP48" s="271"/>
      <c r="BQ48" s="271"/>
      <c r="BR48" s="271"/>
      <c r="BS48" s="271"/>
      <c r="BT48" s="271"/>
      <c r="BU48" s="271"/>
      <c r="BV48" s="271"/>
      <c r="BW48" s="283">
        <v>33</v>
      </c>
      <c r="BX48" s="399"/>
      <c r="BY48" s="400"/>
      <c r="BZ48" s="211"/>
      <c r="CA48" s="385">
        <v>154</v>
      </c>
      <c r="CB48" s="386"/>
      <c r="CC48" s="387"/>
      <c r="CD48" s="385">
        <v>6</v>
      </c>
      <c r="CE48" s="386"/>
      <c r="CF48" s="377"/>
      <c r="CG48" s="383"/>
      <c r="CH48" s="200"/>
      <c r="CI48" s="383"/>
      <c r="CJ48" s="383"/>
      <c r="CK48" s="200"/>
      <c r="CL48" s="200"/>
      <c r="CM48" s="384"/>
      <c r="CN48" s="383"/>
      <c r="CO48" s="383"/>
      <c r="CP48" s="198"/>
      <c r="CQ48" s="199"/>
      <c r="CR48" s="199"/>
      <c r="CS48" s="199"/>
    </row>
    <row r="49" spans="1:97" ht="9" customHeight="1" thickBot="1" x14ac:dyDescent="0.35">
      <c r="A49" s="1">
        <v>48</v>
      </c>
      <c r="C49" s="179"/>
      <c r="D49" s="403">
        <v>154</v>
      </c>
      <c r="E49" s="404"/>
      <c r="F49" s="405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58"/>
      <c r="R49" s="290">
        <v>152</v>
      </c>
      <c r="S49" s="291"/>
      <c r="T49" s="292"/>
      <c r="U49" s="60"/>
      <c r="V49" s="60"/>
      <c r="W49" s="50"/>
      <c r="X49" s="50"/>
      <c r="Y49" s="415">
        <v>154</v>
      </c>
      <c r="Z49" s="416"/>
      <c r="AA49" s="417"/>
      <c r="AB49" s="50"/>
      <c r="AC49" s="50"/>
      <c r="AD49" s="50"/>
      <c r="AE49" s="50"/>
      <c r="AF49" s="50"/>
      <c r="AG49" s="50"/>
      <c r="AH49" s="246"/>
      <c r="AI49" s="415">
        <v>154</v>
      </c>
      <c r="AJ49" s="416"/>
      <c r="AK49" s="417"/>
      <c r="AL49" s="50"/>
      <c r="AM49" s="415">
        <v>154</v>
      </c>
      <c r="AN49" s="416"/>
      <c r="AO49" s="417"/>
      <c r="AP49" s="50"/>
      <c r="AQ49" s="50"/>
      <c r="AR49" s="50"/>
      <c r="AS49" s="50"/>
      <c r="AT49" s="60"/>
      <c r="AU49" s="58"/>
      <c r="AV49" s="403">
        <v>154</v>
      </c>
      <c r="AW49" s="404"/>
      <c r="AX49" s="405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403">
        <v>154</v>
      </c>
      <c r="BJ49" s="404"/>
      <c r="BK49" s="405"/>
      <c r="BL49" s="54"/>
      <c r="BN49" s="273"/>
      <c r="BO49" s="274"/>
      <c r="BP49" s="274"/>
      <c r="BQ49" s="274"/>
      <c r="BR49" s="274"/>
      <c r="BS49" s="274"/>
      <c r="BT49" s="274"/>
      <c r="BU49" s="274"/>
      <c r="BV49" s="274"/>
      <c r="BW49" s="395"/>
      <c r="BX49" s="401"/>
      <c r="BY49" s="402"/>
      <c r="BZ49" s="211"/>
      <c r="CA49" s="388"/>
      <c r="CB49" s="389"/>
      <c r="CC49" s="390"/>
      <c r="CD49" s="388"/>
      <c r="CE49" s="389"/>
      <c r="CF49" s="377"/>
      <c r="CG49" s="378"/>
      <c r="CH49" s="378"/>
      <c r="CI49" s="378"/>
      <c r="CJ49" s="378"/>
      <c r="CK49" s="378"/>
      <c r="CL49" s="378"/>
      <c r="CM49" s="378"/>
      <c r="CN49" s="378"/>
      <c r="CO49" s="378"/>
      <c r="CP49" s="198"/>
      <c r="CQ49" s="199"/>
      <c r="CR49" s="199"/>
      <c r="CS49" s="199"/>
    </row>
    <row r="50" spans="1:97" ht="9" customHeight="1" thickBot="1" x14ac:dyDescent="0.35">
      <c r="A50" s="1">
        <v>49</v>
      </c>
      <c r="C50" s="180"/>
      <c r="D50" s="406"/>
      <c r="E50" s="407"/>
      <c r="F50" s="408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58"/>
      <c r="R50" s="293"/>
      <c r="S50" s="294"/>
      <c r="T50" s="295"/>
      <c r="U50" s="57"/>
      <c r="V50" s="57"/>
      <c r="W50" s="50"/>
      <c r="X50" s="50"/>
      <c r="Y50" s="418"/>
      <c r="Z50" s="419"/>
      <c r="AA50" s="420"/>
      <c r="AB50" s="50"/>
      <c r="AC50" s="50"/>
      <c r="AD50" s="50"/>
      <c r="AE50" s="50"/>
      <c r="AF50" s="50"/>
      <c r="AG50" s="50"/>
      <c r="AH50" s="246"/>
      <c r="AI50" s="418"/>
      <c r="AJ50" s="419"/>
      <c r="AK50" s="420"/>
      <c r="AL50" s="50"/>
      <c r="AM50" s="418"/>
      <c r="AN50" s="419"/>
      <c r="AO50" s="420"/>
      <c r="AP50" s="50"/>
      <c r="AQ50" s="50"/>
      <c r="AR50" s="50"/>
      <c r="AS50" s="50"/>
      <c r="AT50" s="57"/>
      <c r="AU50" s="66"/>
      <c r="AV50" s="406"/>
      <c r="AW50" s="407"/>
      <c r="AX50" s="408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406"/>
      <c r="BJ50" s="407"/>
      <c r="BK50" s="408"/>
      <c r="BL50" s="115"/>
      <c r="BN50" s="270" t="s">
        <v>8</v>
      </c>
      <c r="BO50" s="271"/>
      <c r="BP50" s="271"/>
      <c r="BQ50" s="271"/>
      <c r="BR50" s="271"/>
      <c r="BS50" s="271"/>
      <c r="BT50" s="271"/>
      <c r="BU50" s="271"/>
      <c r="BV50" s="272"/>
      <c r="BW50" s="393">
        <v>38</v>
      </c>
      <c r="BX50" s="394"/>
      <c r="BY50" s="394"/>
      <c r="BZ50" s="24"/>
      <c r="CA50" s="282">
        <v>152</v>
      </c>
      <c r="CB50" s="265"/>
      <c r="CC50" s="266"/>
      <c r="CD50" s="319">
        <v>1</v>
      </c>
      <c r="CE50" s="265"/>
      <c r="CF50" s="377"/>
      <c r="CG50" s="383"/>
      <c r="CH50" s="200"/>
      <c r="CI50" s="383"/>
      <c r="CJ50" s="383"/>
      <c r="CK50" s="200"/>
      <c r="CL50" s="200"/>
      <c r="CM50" s="384"/>
      <c r="CN50" s="383"/>
      <c r="CO50" s="383"/>
      <c r="CP50" s="198"/>
      <c r="CQ50" s="199"/>
      <c r="CR50" s="199"/>
      <c r="CS50" s="199"/>
    </row>
    <row r="51" spans="1:97" ht="9" customHeight="1" thickBot="1" x14ac:dyDescent="0.35">
      <c r="A51" s="1">
        <v>50</v>
      </c>
      <c r="C51" s="177"/>
      <c r="D51" s="181"/>
      <c r="E51" s="182"/>
      <c r="F51" s="182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75"/>
      <c r="AB51" s="117"/>
      <c r="AC51" s="117"/>
      <c r="AD51" s="117"/>
      <c r="AE51" s="117"/>
      <c r="AF51" s="117"/>
      <c r="AG51" s="117"/>
      <c r="AH51" s="75"/>
      <c r="AI51" s="117"/>
      <c r="AJ51" s="117"/>
      <c r="AK51" s="117"/>
      <c r="AL51" s="117"/>
      <c r="AM51" s="117"/>
      <c r="AN51" s="117"/>
      <c r="AO51" s="75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39"/>
      <c r="BN51" s="273"/>
      <c r="BO51" s="274"/>
      <c r="BP51" s="274"/>
      <c r="BQ51" s="274"/>
      <c r="BR51" s="274"/>
      <c r="BS51" s="274"/>
      <c r="BT51" s="274"/>
      <c r="BU51" s="274"/>
      <c r="BV51" s="275"/>
      <c r="BW51" s="395"/>
      <c r="BX51" s="394"/>
      <c r="BY51" s="394"/>
      <c r="BZ51" s="24"/>
      <c r="CA51" s="267"/>
      <c r="CB51" s="268"/>
      <c r="CC51" s="269"/>
      <c r="CD51" s="320"/>
      <c r="CE51" s="268"/>
      <c r="CF51" s="397"/>
      <c r="CG51" s="398"/>
      <c r="CH51" s="398"/>
      <c r="CI51" s="398"/>
      <c r="CJ51" s="398"/>
      <c r="CK51" s="398"/>
      <c r="CL51" s="398"/>
      <c r="CM51" s="398"/>
      <c r="CN51" s="398"/>
      <c r="CO51" s="201"/>
      <c r="CP51" s="201"/>
      <c r="CQ51" s="202"/>
      <c r="CR51" s="203"/>
      <c r="CS51" s="202"/>
    </row>
    <row r="52" spans="1:97" ht="9" customHeight="1" thickBot="1" x14ac:dyDescent="0.35">
      <c r="A52" s="1">
        <v>51</v>
      </c>
      <c r="C52" s="183"/>
      <c r="D52" s="131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119"/>
      <c r="P52" s="120"/>
      <c r="Q52" s="96"/>
      <c r="R52" s="121"/>
      <c r="S52" s="122"/>
      <c r="T52" s="122"/>
      <c r="U52" s="122"/>
      <c r="V52" s="122"/>
      <c r="W52" s="122"/>
      <c r="X52" s="122"/>
      <c r="Y52" s="122"/>
      <c r="Z52" s="123"/>
      <c r="AA52" s="124"/>
      <c r="AB52" s="121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4"/>
      <c r="AP52" s="121"/>
      <c r="AQ52" s="122"/>
      <c r="AR52" s="122"/>
      <c r="AS52" s="122"/>
      <c r="AT52" s="122"/>
      <c r="AU52" s="75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213"/>
      <c r="BM52" s="11"/>
      <c r="BN52" s="11"/>
      <c r="BO52" s="11"/>
      <c r="BP52" s="11"/>
      <c r="BQ52" s="11"/>
      <c r="BR52" s="11"/>
      <c r="BS52" s="11"/>
      <c r="BT52" s="11"/>
      <c r="BU52" s="9"/>
      <c r="BV52" s="9"/>
      <c r="BW52" s="11"/>
      <c r="BX52" s="11"/>
      <c r="BY52" s="148"/>
      <c r="BZ52" s="207"/>
      <c r="CA52" s="31"/>
      <c r="CB52" s="31"/>
      <c r="CC52" s="31"/>
      <c r="CD52" s="31"/>
      <c r="CE52" s="31"/>
    </row>
    <row r="53" spans="1:97" ht="9" customHeight="1" thickBot="1" x14ac:dyDescent="0.35">
      <c r="A53" s="1">
        <v>52</v>
      </c>
      <c r="C53" s="183"/>
      <c r="D53" s="131"/>
      <c r="E53" s="184"/>
      <c r="F53" s="185"/>
      <c r="G53" s="185"/>
      <c r="H53" s="185"/>
      <c r="I53" s="126"/>
      <c r="J53" s="126"/>
      <c r="K53" s="126"/>
      <c r="L53" s="126"/>
      <c r="M53" s="126"/>
      <c r="N53" s="126"/>
      <c r="O53" s="126"/>
      <c r="P53" s="126"/>
      <c r="Q53" s="126"/>
      <c r="R53" s="127"/>
      <c r="S53" s="127"/>
      <c r="T53" s="127"/>
      <c r="U53" s="128"/>
      <c r="V53" s="127"/>
      <c r="W53" s="127"/>
      <c r="X53" s="127"/>
      <c r="Y53" s="83"/>
      <c r="Z53" s="129"/>
      <c r="AA53" s="130"/>
      <c r="AB53" s="131"/>
      <c r="AC53" s="83"/>
      <c r="AD53" s="132"/>
      <c r="AE53" s="132"/>
      <c r="AF53" s="132"/>
      <c r="AG53" s="133"/>
      <c r="AH53" s="133"/>
      <c r="AI53" s="133"/>
      <c r="AJ53" s="132"/>
      <c r="AK53" s="132"/>
      <c r="AL53" s="132"/>
      <c r="AM53" s="83"/>
      <c r="AN53" s="60"/>
      <c r="AO53" s="134"/>
      <c r="AP53" s="131"/>
      <c r="AQ53" s="83"/>
      <c r="AR53" s="127"/>
      <c r="AS53" s="127"/>
      <c r="AT53" s="127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7"/>
      <c r="BH53" s="127"/>
      <c r="BI53" s="127"/>
      <c r="BJ53" s="83"/>
      <c r="BK53" s="60"/>
      <c r="BL53" s="125"/>
      <c r="BS53" s="290">
        <v>152</v>
      </c>
      <c r="BT53" s="291"/>
      <c r="BU53" s="292"/>
      <c r="BV53" s="1"/>
      <c r="BW53" s="38"/>
      <c r="BX53" s="101"/>
      <c r="BY53" s="19"/>
      <c r="BZ53" s="145"/>
      <c r="CA53" s="282">
        <v>152</v>
      </c>
      <c r="CB53" s="265"/>
      <c r="CC53" s="266"/>
      <c r="CD53" s="319">
        <v>1</v>
      </c>
      <c r="CE53" s="266"/>
      <c r="CQ53" s="136" t="s">
        <v>3</v>
      </c>
      <c r="CR53" s="136"/>
      <c r="CS53" s="136" t="s">
        <v>30</v>
      </c>
    </row>
    <row r="54" spans="1:97" ht="9" customHeight="1" thickBot="1" x14ac:dyDescent="0.35">
      <c r="A54" s="1">
        <v>53</v>
      </c>
      <c r="C54" s="183"/>
      <c r="D54" s="131"/>
      <c r="E54" s="140"/>
      <c r="F54" s="258">
        <v>151</v>
      </c>
      <c r="G54" s="259"/>
      <c r="H54" s="260"/>
      <c r="I54" s="60"/>
      <c r="J54" s="60"/>
      <c r="K54" s="60"/>
      <c r="L54" s="60"/>
      <c r="M54" s="119"/>
      <c r="N54" s="137"/>
      <c r="O54" s="119"/>
      <c r="P54" s="60"/>
      <c r="Q54" s="138"/>
      <c r="R54" s="429"/>
      <c r="S54" s="342"/>
      <c r="T54" s="342"/>
      <c r="U54" s="60"/>
      <c r="V54" s="258">
        <v>151</v>
      </c>
      <c r="W54" s="259"/>
      <c r="X54" s="260"/>
      <c r="Y54" s="139"/>
      <c r="Z54" s="129"/>
      <c r="AA54" s="130"/>
      <c r="AB54" s="131"/>
      <c r="AC54" s="140"/>
      <c r="AD54" s="258">
        <v>151</v>
      </c>
      <c r="AE54" s="259"/>
      <c r="AF54" s="260"/>
      <c r="AG54" s="60"/>
      <c r="AH54" s="60"/>
      <c r="AI54" s="60"/>
      <c r="AJ54" s="258">
        <v>151</v>
      </c>
      <c r="AK54" s="259"/>
      <c r="AL54" s="260"/>
      <c r="AM54" s="139"/>
      <c r="AN54" s="60"/>
      <c r="AO54" s="134"/>
      <c r="AP54" s="131"/>
      <c r="AQ54" s="140"/>
      <c r="AR54" s="258">
        <v>151</v>
      </c>
      <c r="AS54" s="259"/>
      <c r="AT54" s="259"/>
      <c r="AU54" s="255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258">
        <v>151</v>
      </c>
      <c r="BH54" s="259"/>
      <c r="BI54" s="260"/>
      <c r="BJ54" s="139"/>
      <c r="BK54" s="60"/>
      <c r="BL54" s="125"/>
      <c r="BS54" s="293"/>
      <c r="BT54" s="294"/>
      <c r="BU54" s="295"/>
      <c r="BV54" s="49"/>
      <c r="BW54" s="101"/>
      <c r="BX54" s="19"/>
      <c r="BY54" s="17"/>
      <c r="BZ54" s="135"/>
      <c r="CA54" s="267"/>
      <c r="CB54" s="268"/>
      <c r="CC54" s="269"/>
      <c r="CD54" s="320"/>
      <c r="CE54" s="269"/>
      <c r="CH54" s="396">
        <v>151</v>
      </c>
      <c r="CI54" s="392"/>
      <c r="CJ54" s="392"/>
      <c r="CK54" s="254" t="s">
        <v>40</v>
      </c>
      <c r="CL54" s="141"/>
      <c r="CM54" s="141"/>
      <c r="CN54" s="141"/>
      <c r="CO54" s="141"/>
      <c r="CP54" s="141"/>
      <c r="CQ54" s="142">
        <f>SUM(CD12,CD22,CD27,CD34,CD39,CD55,CD61)</f>
        <v>32</v>
      </c>
      <c r="CR54" s="142"/>
      <c r="CS54" s="142">
        <v>8</v>
      </c>
    </row>
    <row r="55" spans="1:97" ht="9" customHeight="1" thickBot="1" x14ac:dyDescent="0.35">
      <c r="A55" s="1">
        <v>54</v>
      </c>
      <c r="C55" s="183"/>
      <c r="D55" s="131"/>
      <c r="E55" s="140"/>
      <c r="F55" s="261"/>
      <c r="G55" s="262"/>
      <c r="H55" s="263"/>
      <c r="I55" s="60"/>
      <c r="J55" s="60"/>
      <c r="K55" s="60"/>
      <c r="L55" s="119"/>
      <c r="M55" s="137"/>
      <c r="N55" s="119"/>
      <c r="O55" s="60"/>
      <c r="P55" s="60"/>
      <c r="Q55" s="138"/>
      <c r="R55" s="430"/>
      <c r="S55" s="343"/>
      <c r="T55" s="343"/>
      <c r="U55" s="60"/>
      <c r="V55" s="261"/>
      <c r="W55" s="262"/>
      <c r="X55" s="263"/>
      <c r="Y55" s="139"/>
      <c r="Z55" s="129"/>
      <c r="AA55" s="130"/>
      <c r="AB55" s="131"/>
      <c r="AC55" s="140"/>
      <c r="AD55" s="261"/>
      <c r="AE55" s="262"/>
      <c r="AF55" s="352"/>
      <c r="AG55" s="60"/>
      <c r="AH55" s="60"/>
      <c r="AI55" s="60"/>
      <c r="AJ55" s="353"/>
      <c r="AK55" s="354"/>
      <c r="AL55" s="263"/>
      <c r="AM55" s="139"/>
      <c r="AN55" s="60"/>
      <c r="AO55" s="134"/>
      <c r="AP55" s="131"/>
      <c r="AQ55" s="140"/>
      <c r="AR55" s="261"/>
      <c r="AS55" s="262"/>
      <c r="AT55" s="262"/>
      <c r="AU55" s="143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261"/>
      <c r="BH55" s="262"/>
      <c r="BI55" s="263"/>
      <c r="BJ55" s="139"/>
      <c r="BK55" s="60"/>
      <c r="BL55" s="125"/>
      <c r="BU55" s="49"/>
      <c r="BV55" s="209"/>
      <c r="BW55" s="19"/>
      <c r="BX55" s="17"/>
      <c r="BY55" s="16"/>
      <c r="BZ55" s="135"/>
      <c r="CA55" s="264">
        <v>151</v>
      </c>
      <c r="CB55" s="265"/>
      <c r="CC55" s="266"/>
      <c r="CD55" s="332">
        <v>6</v>
      </c>
      <c r="CE55" s="266"/>
      <c r="CH55" s="392"/>
      <c r="CI55" s="392"/>
      <c r="CJ55" s="392"/>
      <c r="CK55" s="141"/>
      <c r="CL55" s="141"/>
      <c r="CM55" s="141"/>
      <c r="CN55" s="141"/>
      <c r="CO55" s="141"/>
      <c r="CP55" s="141"/>
      <c r="CQ55" s="142"/>
      <c r="CR55" s="142"/>
      <c r="CS55" s="142">
        <f>CQ54*CS54</f>
        <v>256</v>
      </c>
    </row>
    <row r="56" spans="1:97" ht="9" customHeight="1" x14ac:dyDescent="0.3">
      <c r="A56" s="1">
        <v>55</v>
      </c>
      <c r="C56" s="183"/>
      <c r="D56" s="131"/>
      <c r="E56" s="144"/>
      <c r="F56" s="60"/>
      <c r="G56" s="60"/>
      <c r="H56" s="60"/>
      <c r="I56" s="60"/>
      <c r="J56" s="60"/>
      <c r="K56" s="119"/>
      <c r="L56" s="137"/>
      <c r="M56" s="119"/>
      <c r="N56" s="60"/>
      <c r="O56" s="60"/>
      <c r="P56" s="60"/>
      <c r="Q56" s="143"/>
      <c r="R56" s="60"/>
      <c r="S56" s="60"/>
      <c r="T56" s="60"/>
      <c r="U56" s="60"/>
      <c r="V56" s="60"/>
      <c r="W56" s="60"/>
      <c r="X56" s="60"/>
      <c r="Y56" s="144"/>
      <c r="Z56" s="129"/>
      <c r="AA56" s="130"/>
      <c r="AB56" s="131"/>
      <c r="AC56" s="144"/>
      <c r="AD56" s="60"/>
      <c r="AE56" s="60"/>
      <c r="AF56" s="289" t="s">
        <v>31</v>
      </c>
      <c r="AG56" s="289"/>
      <c r="AH56" s="289"/>
      <c r="AI56" s="289"/>
      <c r="AJ56" s="289"/>
      <c r="AK56" s="289"/>
      <c r="AL56" s="60"/>
      <c r="AM56" s="144"/>
      <c r="AN56" s="60"/>
      <c r="AO56" s="134"/>
      <c r="AP56" s="131"/>
      <c r="AQ56" s="144"/>
      <c r="AR56" s="60"/>
      <c r="AS56" s="60"/>
      <c r="AT56" s="60"/>
      <c r="AU56" s="143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144"/>
      <c r="BK56" s="60"/>
      <c r="BL56" s="125"/>
      <c r="BT56" s="38"/>
      <c r="BU56" s="209"/>
      <c r="BV56" s="208"/>
      <c r="BW56" s="17"/>
      <c r="BY56" s="16"/>
      <c r="BZ56" s="135"/>
      <c r="CA56" s="267"/>
      <c r="CB56" s="268"/>
      <c r="CC56" s="269"/>
      <c r="CD56" s="320"/>
      <c r="CE56" s="269"/>
      <c r="CQ56" s="136"/>
      <c r="CR56" s="136"/>
      <c r="CS56" s="136"/>
    </row>
    <row r="57" spans="1:97" ht="9" customHeight="1" x14ac:dyDescent="0.3">
      <c r="A57" s="1">
        <v>56</v>
      </c>
      <c r="C57" s="183"/>
      <c r="D57" s="131"/>
      <c r="E57" s="144"/>
      <c r="F57" s="60"/>
      <c r="G57" s="60"/>
      <c r="H57" s="60"/>
      <c r="I57" s="60"/>
      <c r="J57" s="119"/>
      <c r="K57" s="137"/>
      <c r="L57" s="119"/>
      <c r="M57" s="289" t="s">
        <v>32</v>
      </c>
      <c r="N57" s="289"/>
      <c r="O57" s="289"/>
      <c r="P57" s="289"/>
      <c r="Q57" s="289"/>
      <c r="R57" s="289"/>
      <c r="S57" s="60"/>
      <c r="T57" s="60"/>
      <c r="U57" s="60"/>
      <c r="V57" s="60"/>
      <c r="W57" s="60"/>
      <c r="X57" s="60"/>
      <c r="Y57" s="144"/>
      <c r="Z57" s="129"/>
      <c r="AA57" s="130"/>
      <c r="AB57" s="131"/>
      <c r="AC57" s="144"/>
      <c r="AD57" s="60"/>
      <c r="AE57" s="60"/>
      <c r="AF57" s="289"/>
      <c r="AG57" s="289"/>
      <c r="AH57" s="289"/>
      <c r="AI57" s="289"/>
      <c r="AJ57" s="289"/>
      <c r="AK57" s="289"/>
      <c r="AL57" s="60"/>
      <c r="AM57" s="144"/>
      <c r="AN57" s="60"/>
      <c r="AO57" s="134"/>
      <c r="AP57" s="131"/>
      <c r="AQ57" s="144"/>
      <c r="AR57" s="60"/>
      <c r="AS57" s="60"/>
      <c r="AT57" s="60"/>
      <c r="AU57" s="143"/>
      <c r="AV57" s="60"/>
      <c r="AW57" s="289" t="s">
        <v>32</v>
      </c>
      <c r="AX57" s="289"/>
      <c r="AY57" s="289"/>
      <c r="AZ57" s="289"/>
      <c r="BA57" s="289"/>
      <c r="BB57" s="289"/>
      <c r="BC57" s="60"/>
      <c r="BD57" s="60"/>
      <c r="BE57" s="60"/>
      <c r="BF57" s="60"/>
      <c r="BG57" s="60"/>
      <c r="BH57" s="60"/>
      <c r="BI57" s="60"/>
      <c r="BJ57" s="144"/>
      <c r="BK57" s="60"/>
      <c r="BL57" s="125"/>
      <c r="BS57" s="38"/>
      <c r="BT57" s="101"/>
      <c r="BU57" s="208"/>
      <c r="BV57" s="6"/>
      <c r="BY57" s="16"/>
      <c r="BZ57" s="135"/>
      <c r="CA57" s="411">
        <v>154</v>
      </c>
      <c r="CB57" s="392"/>
      <c r="CC57" s="392"/>
      <c r="CD57" s="385">
        <v>1</v>
      </c>
      <c r="CE57" s="266"/>
      <c r="CH57" s="391">
        <v>152</v>
      </c>
      <c r="CI57" s="392"/>
      <c r="CJ57" s="392"/>
      <c r="CK57" s="253" t="s">
        <v>41</v>
      </c>
      <c r="CL57" s="141"/>
      <c r="CM57" s="141"/>
      <c r="CN57" s="141"/>
      <c r="CO57" s="141"/>
      <c r="CP57" s="141"/>
      <c r="CQ57" s="142">
        <f>SUM(CD6,CD16,CD50,CD53,CD65)</f>
        <v>6</v>
      </c>
      <c r="CR57" s="142"/>
      <c r="CS57" s="142">
        <v>10</v>
      </c>
    </row>
    <row r="58" spans="1:97" ht="9" customHeight="1" thickBot="1" x14ac:dyDescent="0.35">
      <c r="A58" s="1">
        <v>57</v>
      </c>
      <c r="C58" s="183"/>
      <c r="D58" s="131"/>
      <c r="E58" s="144"/>
      <c r="F58" s="60"/>
      <c r="G58" s="60"/>
      <c r="H58" s="60"/>
      <c r="I58" s="119"/>
      <c r="J58" s="137"/>
      <c r="K58" s="119"/>
      <c r="L58" s="60"/>
      <c r="M58" s="289"/>
      <c r="N58" s="289"/>
      <c r="O58" s="289"/>
      <c r="P58" s="289"/>
      <c r="Q58" s="289"/>
      <c r="R58" s="289"/>
      <c r="S58" s="60"/>
      <c r="T58" s="60"/>
      <c r="U58" s="60"/>
      <c r="V58" s="60"/>
      <c r="W58" s="60"/>
      <c r="X58" s="60"/>
      <c r="Y58" s="144"/>
      <c r="Z58" s="129"/>
      <c r="AA58" s="130"/>
      <c r="AB58" s="131"/>
      <c r="AC58" s="144"/>
      <c r="AD58" s="60"/>
      <c r="AE58" s="60"/>
      <c r="AF58" s="60"/>
      <c r="AG58" s="60"/>
      <c r="AH58" s="60"/>
      <c r="AI58" s="60"/>
      <c r="AJ58" s="60"/>
      <c r="AK58" s="60"/>
      <c r="AL58" s="60"/>
      <c r="AM58" s="144"/>
      <c r="AN58" s="60"/>
      <c r="AO58" s="134"/>
      <c r="AP58" s="131"/>
      <c r="AQ58" s="144"/>
      <c r="AR58" s="60"/>
      <c r="AS58" s="60"/>
      <c r="AT58" s="60"/>
      <c r="AU58" s="143"/>
      <c r="AV58" s="60"/>
      <c r="AW58" s="289"/>
      <c r="AX58" s="289"/>
      <c r="AY58" s="289"/>
      <c r="AZ58" s="289"/>
      <c r="BA58" s="289"/>
      <c r="BB58" s="289"/>
      <c r="BC58" s="60"/>
      <c r="BD58" s="60"/>
      <c r="BE58" s="60"/>
      <c r="BF58" s="60"/>
      <c r="BG58" s="60"/>
      <c r="BH58" s="60"/>
      <c r="BI58" s="60"/>
      <c r="BJ58" s="144"/>
      <c r="BK58" s="60"/>
      <c r="BL58" s="125"/>
      <c r="BR58" s="38"/>
      <c r="BS58" s="101"/>
      <c r="BT58" s="19"/>
      <c r="BU58" s="6"/>
      <c r="BV58" s="1"/>
      <c r="BY58" s="16"/>
      <c r="BZ58" s="135"/>
      <c r="CA58" s="392"/>
      <c r="CB58" s="392"/>
      <c r="CC58" s="392"/>
      <c r="CD58" s="320"/>
      <c r="CE58" s="269"/>
      <c r="CH58" s="392"/>
      <c r="CI58" s="392"/>
      <c r="CJ58" s="392"/>
      <c r="CK58" s="253" t="s">
        <v>42</v>
      </c>
      <c r="CL58" s="141"/>
      <c r="CM58" s="141"/>
      <c r="CN58" s="141"/>
      <c r="CO58" s="141"/>
      <c r="CP58" s="141"/>
      <c r="CQ58" s="142"/>
      <c r="CR58" s="142"/>
      <c r="CS58" s="142">
        <f>CQ57*CS57</f>
        <v>60</v>
      </c>
    </row>
    <row r="59" spans="1:97" ht="9" customHeight="1" x14ac:dyDescent="0.3">
      <c r="A59" s="1">
        <v>58</v>
      </c>
      <c r="C59" s="183"/>
      <c r="D59" s="131"/>
      <c r="E59" s="144"/>
      <c r="F59" s="60"/>
      <c r="G59" s="60"/>
      <c r="H59" s="119"/>
      <c r="I59" s="137"/>
      <c r="J59" s="119"/>
      <c r="K59" s="60"/>
      <c r="L59" s="60"/>
      <c r="M59" s="60"/>
      <c r="N59" s="60"/>
      <c r="O59" s="60"/>
      <c r="P59" s="60"/>
      <c r="Q59" s="138"/>
      <c r="R59" s="428">
        <v>153</v>
      </c>
      <c r="S59" s="299"/>
      <c r="T59" s="300"/>
      <c r="U59" s="60"/>
      <c r="V59" s="60"/>
      <c r="W59" s="60"/>
      <c r="X59" s="60"/>
      <c r="Y59" s="144"/>
      <c r="Z59" s="129"/>
      <c r="AA59" s="130"/>
      <c r="AB59" s="131"/>
      <c r="AC59" s="144"/>
      <c r="AD59" s="60"/>
      <c r="AE59" s="60"/>
      <c r="AF59" s="60"/>
      <c r="AG59" s="60"/>
      <c r="AH59" s="60"/>
      <c r="AI59" s="60"/>
      <c r="AJ59" s="60"/>
      <c r="AK59" s="60"/>
      <c r="AL59" s="60"/>
      <c r="AM59" s="144"/>
      <c r="AN59" s="60"/>
      <c r="AO59" s="134"/>
      <c r="AP59" s="131"/>
      <c r="AQ59" s="144"/>
      <c r="AR59" s="60"/>
      <c r="AS59" s="60"/>
      <c r="AT59" s="60"/>
      <c r="AU59" s="143"/>
      <c r="AV59" s="403">
        <v>154</v>
      </c>
      <c r="AW59" s="404"/>
      <c r="AX59" s="405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144"/>
      <c r="BK59" s="60"/>
      <c r="BL59" s="125"/>
      <c r="BQ59" s="38"/>
      <c r="BR59" s="101"/>
      <c r="BS59" s="19"/>
      <c r="BT59" s="17"/>
      <c r="BU59" s="1"/>
      <c r="BV59" s="1"/>
      <c r="BW59" s="298">
        <v>153</v>
      </c>
      <c r="BX59" s="299"/>
      <c r="BY59" s="300"/>
      <c r="BZ59" s="145"/>
      <c r="CA59" s="414">
        <v>153</v>
      </c>
      <c r="CB59" s="265"/>
      <c r="CC59" s="266"/>
      <c r="CD59" s="308">
        <v>2</v>
      </c>
      <c r="CE59" s="266"/>
      <c r="CQ59" s="136"/>
      <c r="CR59" s="136"/>
      <c r="CS59" s="136"/>
    </row>
    <row r="60" spans="1:97" ht="9" customHeight="1" thickBot="1" x14ac:dyDescent="0.35">
      <c r="A60" s="1">
        <v>59</v>
      </c>
      <c r="C60" s="183"/>
      <c r="D60" s="131"/>
      <c r="E60" s="144"/>
      <c r="F60" s="60"/>
      <c r="G60" s="119"/>
      <c r="H60" s="137"/>
      <c r="I60" s="119"/>
      <c r="J60" s="60"/>
      <c r="K60" s="60"/>
      <c r="L60" s="60"/>
      <c r="M60" s="60"/>
      <c r="N60" s="60"/>
      <c r="O60" s="60"/>
      <c r="P60" s="60"/>
      <c r="Q60" s="146"/>
      <c r="R60" s="301"/>
      <c r="S60" s="302"/>
      <c r="T60" s="303"/>
      <c r="U60" s="60"/>
      <c r="V60" s="60"/>
      <c r="W60" s="60"/>
      <c r="X60" s="60"/>
      <c r="Y60" s="144"/>
      <c r="Z60" s="129"/>
      <c r="AA60" s="130"/>
      <c r="AB60" s="131"/>
      <c r="AC60" s="144"/>
      <c r="AD60" s="60"/>
      <c r="AE60" s="60"/>
      <c r="AF60" s="60"/>
      <c r="AG60" s="60"/>
      <c r="AH60" s="60"/>
      <c r="AI60" s="60"/>
      <c r="AJ60" s="60"/>
      <c r="AK60" s="60"/>
      <c r="AL60" s="60"/>
      <c r="AM60" s="144"/>
      <c r="AN60" s="60"/>
      <c r="AO60" s="134"/>
      <c r="AP60" s="131"/>
      <c r="AQ60" s="144"/>
      <c r="AR60" s="60"/>
      <c r="AS60" s="60"/>
      <c r="AT60" s="60"/>
      <c r="AU60" s="256"/>
      <c r="AV60" s="406"/>
      <c r="AW60" s="407"/>
      <c r="AX60" s="408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144"/>
      <c r="BK60" s="60"/>
      <c r="BL60" s="125"/>
      <c r="BP60" s="38"/>
      <c r="BQ60" s="101"/>
      <c r="BR60" s="19"/>
      <c r="BS60" s="17"/>
      <c r="BU60" s="1"/>
      <c r="BV60" s="1"/>
      <c r="BW60" s="301"/>
      <c r="BX60" s="302"/>
      <c r="BY60" s="303"/>
      <c r="BZ60" s="147"/>
      <c r="CA60" s="267"/>
      <c r="CB60" s="268"/>
      <c r="CC60" s="269"/>
      <c r="CD60" s="320"/>
      <c r="CE60" s="269"/>
      <c r="CH60" s="413">
        <v>153</v>
      </c>
      <c r="CI60" s="392"/>
      <c r="CJ60" s="392"/>
      <c r="CK60" s="254" t="s">
        <v>43</v>
      </c>
      <c r="CL60" s="141"/>
      <c r="CM60" s="141"/>
      <c r="CN60" s="141"/>
      <c r="CO60" s="141"/>
      <c r="CP60" s="141"/>
      <c r="CQ60" s="142">
        <f>SUM(CD4,CD18,CD59,CD73)</f>
        <v>8</v>
      </c>
      <c r="CR60" s="142"/>
      <c r="CS60" s="142">
        <v>10</v>
      </c>
    </row>
    <row r="61" spans="1:97" ht="9" customHeight="1" thickBot="1" x14ac:dyDescent="0.35">
      <c r="A61" s="1">
        <v>60</v>
      </c>
      <c r="C61" s="183"/>
      <c r="D61" s="131"/>
      <c r="E61" s="140"/>
      <c r="F61" s="258">
        <v>151</v>
      </c>
      <c r="G61" s="259"/>
      <c r="H61" s="260"/>
      <c r="I61" s="60"/>
      <c r="J61" s="60"/>
      <c r="K61" s="60"/>
      <c r="L61" s="60"/>
      <c r="M61" s="60"/>
      <c r="N61" s="60"/>
      <c r="O61" s="60"/>
      <c r="P61" s="119"/>
      <c r="Q61" s="210"/>
      <c r="R61" s="121"/>
      <c r="S61" s="122"/>
      <c r="T61" s="122"/>
      <c r="U61" s="122"/>
      <c r="V61" s="258">
        <v>151</v>
      </c>
      <c r="W61" s="259"/>
      <c r="X61" s="260"/>
      <c r="Y61" s="139"/>
      <c r="Z61" s="123"/>
      <c r="AA61" s="124"/>
      <c r="AB61" s="121"/>
      <c r="AC61" s="140"/>
      <c r="AD61" s="258">
        <v>151</v>
      </c>
      <c r="AE61" s="259"/>
      <c r="AF61" s="260"/>
      <c r="AG61" s="122"/>
      <c r="AH61" s="122"/>
      <c r="AI61" s="122"/>
      <c r="AJ61" s="258">
        <v>151</v>
      </c>
      <c r="AK61" s="259"/>
      <c r="AL61" s="260"/>
      <c r="AM61" s="139"/>
      <c r="AN61" s="122"/>
      <c r="AO61" s="124"/>
      <c r="AP61" s="121"/>
      <c r="AQ61" s="140"/>
      <c r="AR61" s="258">
        <v>151</v>
      </c>
      <c r="AS61" s="259"/>
      <c r="AT61" s="260"/>
      <c r="AU61" s="75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258">
        <v>151</v>
      </c>
      <c r="BH61" s="259"/>
      <c r="BI61" s="260"/>
      <c r="BJ61" s="139"/>
      <c r="BK61" s="122"/>
      <c r="BL61" s="125"/>
      <c r="BM61" s="11"/>
      <c r="BN61" s="11"/>
      <c r="BO61" s="11"/>
      <c r="BP61" s="148"/>
      <c r="BQ61" s="19"/>
      <c r="BR61" s="148"/>
      <c r="BS61" s="11"/>
      <c r="BT61" s="11"/>
      <c r="BU61" s="9"/>
      <c r="BV61" s="9"/>
      <c r="BW61" s="11"/>
      <c r="BX61" s="11"/>
      <c r="BY61" s="12"/>
      <c r="BZ61" s="149"/>
      <c r="CA61" s="412">
        <v>151</v>
      </c>
      <c r="CB61" s="265"/>
      <c r="CC61" s="266"/>
      <c r="CD61" s="332">
        <v>6</v>
      </c>
      <c r="CE61" s="266"/>
      <c r="CG61" s="150"/>
      <c r="CH61" s="392"/>
      <c r="CI61" s="392"/>
      <c r="CJ61" s="392"/>
      <c r="CK61" s="254" t="s">
        <v>42</v>
      </c>
      <c r="CL61" s="141"/>
      <c r="CM61" s="141"/>
      <c r="CN61" s="141"/>
      <c r="CO61" s="141"/>
      <c r="CP61" s="141"/>
      <c r="CQ61" s="142"/>
      <c r="CR61" s="142"/>
      <c r="CS61" s="142">
        <f>CQ60*CS60</f>
        <v>80</v>
      </c>
    </row>
    <row r="62" spans="1:97" ht="9" customHeight="1" thickBot="1" x14ac:dyDescent="0.35">
      <c r="A62" s="1">
        <v>61</v>
      </c>
      <c r="C62" s="183"/>
      <c r="D62" s="131"/>
      <c r="E62" s="140"/>
      <c r="F62" s="261"/>
      <c r="G62" s="262"/>
      <c r="H62" s="263"/>
      <c r="I62" s="60"/>
      <c r="J62" s="60"/>
      <c r="K62" s="60"/>
      <c r="L62" s="60"/>
      <c r="M62" s="60"/>
      <c r="N62" s="60"/>
      <c r="O62" s="119"/>
      <c r="P62" s="151"/>
      <c r="Q62" s="119"/>
      <c r="R62" s="97"/>
      <c r="S62" s="97"/>
      <c r="T62" s="97"/>
      <c r="U62" s="97"/>
      <c r="V62" s="261"/>
      <c r="W62" s="262"/>
      <c r="X62" s="263"/>
      <c r="Y62" s="152"/>
      <c r="Z62" s="129"/>
      <c r="AA62" s="153"/>
      <c r="AB62" s="131"/>
      <c r="AC62" s="154"/>
      <c r="AD62" s="261"/>
      <c r="AE62" s="262"/>
      <c r="AF62" s="263"/>
      <c r="AG62" s="97"/>
      <c r="AH62" s="97"/>
      <c r="AI62" s="97"/>
      <c r="AJ62" s="261"/>
      <c r="AK62" s="262"/>
      <c r="AL62" s="263"/>
      <c r="AM62" s="152"/>
      <c r="AN62" s="57"/>
      <c r="AO62" s="134"/>
      <c r="AP62" s="131"/>
      <c r="AQ62" s="154"/>
      <c r="AR62" s="261"/>
      <c r="AS62" s="262"/>
      <c r="AT62" s="263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261"/>
      <c r="BH62" s="262"/>
      <c r="BI62" s="263"/>
      <c r="BJ62" s="152"/>
      <c r="BK62" s="57"/>
      <c r="BL62" s="125"/>
      <c r="BM62" s="16"/>
      <c r="BN62" s="38"/>
      <c r="BO62" s="101"/>
      <c r="BP62" s="19"/>
      <c r="BQ62" s="17"/>
      <c r="BR62" s="16"/>
      <c r="BS62" s="16"/>
      <c r="BT62" s="16"/>
      <c r="BU62" s="5"/>
      <c r="BV62" s="5"/>
      <c r="BW62" s="16"/>
      <c r="BX62" s="17"/>
      <c r="BY62" s="18"/>
      <c r="BZ62" s="17"/>
      <c r="CA62" s="268"/>
      <c r="CB62" s="268"/>
      <c r="CC62" s="269"/>
      <c r="CD62" s="320"/>
      <c r="CE62" s="269"/>
      <c r="CQ62" s="136"/>
      <c r="CR62" s="136"/>
      <c r="CS62" s="136"/>
    </row>
    <row r="63" spans="1:97" ht="9" customHeight="1" thickBot="1" x14ac:dyDescent="0.35">
      <c r="A63" s="1">
        <v>62</v>
      </c>
      <c r="C63" s="183"/>
      <c r="D63" s="186"/>
      <c r="E63" s="184"/>
      <c r="F63" s="187"/>
      <c r="G63" s="128"/>
      <c r="H63" s="128"/>
      <c r="I63" s="126"/>
      <c r="J63" s="126"/>
      <c r="K63" s="126"/>
      <c r="L63" s="126"/>
      <c r="M63" s="126"/>
      <c r="N63" s="126"/>
      <c r="O63" s="126"/>
      <c r="P63" s="126"/>
      <c r="Q63" s="126"/>
      <c r="R63" s="128"/>
      <c r="S63" s="128"/>
      <c r="T63" s="128"/>
      <c r="U63" s="128"/>
      <c r="V63" s="128"/>
      <c r="W63" s="128"/>
      <c r="X63" s="128"/>
      <c r="Y63" s="83"/>
      <c r="Z63" s="129"/>
      <c r="AA63" s="124"/>
      <c r="AB63" s="131"/>
      <c r="AC63" s="83"/>
      <c r="AD63" s="133"/>
      <c r="AE63" s="133"/>
      <c r="AF63" s="133"/>
      <c r="AG63" s="133"/>
      <c r="AH63" s="133"/>
      <c r="AI63" s="133"/>
      <c r="AJ63" s="133"/>
      <c r="AK63" s="133"/>
      <c r="AL63" s="133"/>
      <c r="AM63" s="83"/>
      <c r="AN63" s="60"/>
      <c r="AO63" s="124"/>
      <c r="AP63" s="131"/>
      <c r="AQ63" s="83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83"/>
      <c r="BK63" s="60"/>
      <c r="BL63" s="125"/>
      <c r="BM63" s="49"/>
      <c r="BN63" s="209"/>
      <c r="BO63" s="208"/>
      <c r="BP63" s="6"/>
      <c r="BQ63" s="1"/>
      <c r="BR63" s="1"/>
      <c r="BS63" s="1"/>
      <c r="BT63" s="1"/>
      <c r="BU63" s="1"/>
      <c r="BV63" s="1"/>
      <c r="BW63" s="17"/>
      <c r="BX63" s="18"/>
      <c r="BY63" s="17"/>
      <c r="BZ63" s="38"/>
      <c r="CA63" s="31"/>
      <c r="CB63" s="31"/>
      <c r="CC63" s="31"/>
      <c r="CD63" s="31"/>
      <c r="CE63" s="31"/>
      <c r="CH63" s="411">
        <v>154</v>
      </c>
      <c r="CI63" s="392"/>
      <c r="CJ63" s="392"/>
      <c r="CK63" s="253" t="s">
        <v>44</v>
      </c>
      <c r="CL63" s="141"/>
      <c r="CM63" s="141"/>
      <c r="CN63" s="141"/>
      <c r="CO63" s="141"/>
      <c r="CP63" s="141"/>
      <c r="CQ63" s="142">
        <f>SUM(CD48,CD67,CD71,CD57)</f>
        <v>11</v>
      </c>
      <c r="CR63" s="142"/>
      <c r="CS63" s="142">
        <v>9</v>
      </c>
    </row>
    <row r="64" spans="1:97" ht="9" customHeight="1" thickBot="1" x14ac:dyDescent="0.35">
      <c r="A64" s="188"/>
      <c r="C64" s="189"/>
      <c r="D64" s="190"/>
      <c r="E64" s="155"/>
      <c r="F64" s="97"/>
      <c r="G64" s="97"/>
      <c r="H64" s="97"/>
      <c r="I64" s="97"/>
      <c r="J64" s="97"/>
      <c r="K64" s="97"/>
      <c r="L64" s="97"/>
      <c r="M64" s="155"/>
      <c r="N64" s="151"/>
      <c r="O64" s="155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156"/>
      <c r="AA64" s="157"/>
      <c r="AB64" s="158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159"/>
      <c r="AP64" s="160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2"/>
      <c r="BM64" s="101"/>
      <c r="BN64" s="19"/>
      <c r="BO64" s="17"/>
      <c r="BV64" s="17"/>
      <c r="BW64" s="18"/>
      <c r="BX64" s="17"/>
      <c r="BZ64" s="38"/>
      <c r="CA64" s="31"/>
      <c r="CB64" s="31"/>
      <c r="CC64" s="31"/>
      <c r="CD64" s="31"/>
      <c r="CE64" s="31"/>
      <c r="CH64" s="392"/>
      <c r="CI64" s="392"/>
      <c r="CJ64" s="392"/>
      <c r="CK64" s="141"/>
      <c r="CL64" s="141"/>
      <c r="CM64" s="141"/>
      <c r="CN64" s="141"/>
      <c r="CO64" s="141"/>
      <c r="CP64" s="141"/>
      <c r="CQ64" s="142"/>
      <c r="CR64" s="142"/>
      <c r="CS64" s="142">
        <f>CQ63*CS63</f>
        <v>99</v>
      </c>
    </row>
    <row r="65" spans="1:97" ht="9" customHeight="1" thickBot="1" x14ac:dyDescent="0.35">
      <c r="A65" s="188"/>
      <c r="C65" s="191"/>
      <c r="D65" s="169"/>
      <c r="E65" s="170"/>
      <c r="F65" s="170"/>
      <c r="G65" s="163"/>
      <c r="H65" s="163"/>
      <c r="I65" s="163"/>
      <c r="J65" s="163"/>
      <c r="K65" s="163"/>
      <c r="L65" s="43"/>
      <c r="M65" s="43"/>
      <c r="N65" s="4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4"/>
      <c r="AA65" s="5"/>
      <c r="AB65" s="165"/>
      <c r="AC65" s="166"/>
      <c r="AD65" s="166"/>
      <c r="AE65" s="166"/>
      <c r="AF65" s="166"/>
      <c r="AG65" s="166"/>
      <c r="AH65" s="225"/>
      <c r="AI65" s="166"/>
      <c r="AJ65" s="166"/>
      <c r="AK65" s="166"/>
      <c r="AL65" s="166"/>
      <c r="AM65" s="166"/>
      <c r="AN65" s="167"/>
      <c r="AO65" s="168"/>
      <c r="AP65" s="169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70"/>
      <c r="BJ65" s="170"/>
      <c r="BK65" s="170"/>
      <c r="BL65" s="191"/>
      <c r="BM65" s="19"/>
      <c r="BN65" s="17"/>
      <c r="BU65" s="17"/>
      <c r="BV65" s="18"/>
      <c r="BW65" s="17"/>
      <c r="BZ65" s="38"/>
      <c r="CA65" s="391">
        <v>152</v>
      </c>
      <c r="CB65" s="392"/>
      <c r="CC65" s="392"/>
      <c r="CD65" s="319">
        <v>2</v>
      </c>
      <c r="CE65" s="266"/>
    </row>
    <row r="66" spans="1:97" ht="9" customHeight="1" x14ac:dyDescent="0.3">
      <c r="A66" s="188"/>
      <c r="C66" s="192"/>
      <c r="D66" s="290">
        <v>152</v>
      </c>
      <c r="E66" s="431"/>
      <c r="F66" s="432"/>
      <c r="G66" s="1"/>
      <c r="H66" s="1"/>
      <c r="I66" s="1"/>
      <c r="J66" s="1"/>
      <c r="K66" s="6"/>
      <c r="L66" s="30"/>
      <c r="M66" s="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03">
        <v>154</v>
      </c>
      <c r="AA66" s="436"/>
      <c r="AB66" s="437"/>
      <c r="AC66" s="1"/>
      <c r="AD66" s="1"/>
      <c r="AE66" s="1"/>
      <c r="AF66" s="1"/>
      <c r="AG66" s="1"/>
      <c r="AH66" s="248"/>
      <c r="AI66" s="403">
        <v>154</v>
      </c>
      <c r="AJ66" s="436"/>
      <c r="AK66" s="437"/>
      <c r="AL66" s="1"/>
      <c r="AM66" s="1"/>
      <c r="AN66" s="403">
        <v>154</v>
      </c>
      <c r="AO66" s="436"/>
      <c r="AP66" s="437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290">
        <v>152</v>
      </c>
      <c r="BJ66" s="431"/>
      <c r="BK66" s="432"/>
      <c r="BL66" s="171"/>
      <c r="BM66" s="17"/>
      <c r="BT66" s="17"/>
      <c r="BU66" s="18"/>
      <c r="BV66" s="17"/>
      <c r="BZ66" s="38"/>
      <c r="CA66" s="392"/>
      <c r="CB66" s="392"/>
      <c r="CC66" s="392"/>
      <c r="CD66" s="320"/>
      <c r="CE66" s="269"/>
      <c r="CH66" s="409">
        <v>155</v>
      </c>
      <c r="CI66" s="410"/>
      <c r="CJ66" s="410"/>
      <c r="CK66" s="253" t="s">
        <v>45</v>
      </c>
      <c r="CL66" s="141"/>
      <c r="CM66" s="141"/>
      <c r="CN66" s="141"/>
      <c r="CO66" s="141"/>
      <c r="CP66" s="141"/>
      <c r="CQ66" s="142">
        <f>SUM(CD46)</f>
        <v>0</v>
      </c>
      <c r="CR66" s="142"/>
      <c r="CS66" s="142">
        <v>10</v>
      </c>
    </row>
    <row r="67" spans="1:97" ht="9" customHeight="1" thickBot="1" x14ac:dyDescent="0.35">
      <c r="A67" s="188"/>
      <c r="C67" s="192"/>
      <c r="D67" s="433"/>
      <c r="E67" s="434"/>
      <c r="F67" s="435"/>
      <c r="G67" s="1"/>
      <c r="H67" s="1"/>
      <c r="I67" s="1"/>
      <c r="J67" s="6"/>
      <c r="K67" s="30"/>
      <c r="L67" s="6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38"/>
      <c r="AA67" s="439"/>
      <c r="AB67" s="440"/>
      <c r="AC67" s="1"/>
      <c r="AD67" s="1"/>
      <c r="AE67" s="1"/>
      <c r="AF67" s="1"/>
      <c r="AG67" s="1"/>
      <c r="AH67" s="248"/>
      <c r="AI67" s="438"/>
      <c r="AJ67" s="439"/>
      <c r="AK67" s="440"/>
      <c r="AL67" s="1"/>
      <c r="AM67" s="1"/>
      <c r="AN67" s="438"/>
      <c r="AO67" s="439"/>
      <c r="AP67" s="440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433"/>
      <c r="BJ67" s="434"/>
      <c r="BK67" s="435"/>
      <c r="BL67" s="171"/>
      <c r="BS67" s="17"/>
      <c r="BT67" s="18"/>
      <c r="BU67" s="17"/>
      <c r="BZ67" s="38"/>
      <c r="CA67" s="411">
        <v>154</v>
      </c>
      <c r="CB67" s="392"/>
      <c r="CC67" s="392"/>
      <c r="CD67" s="385">
        <v>3</v>
      </c>
      <c r="CE67" s="266"/>
      <c r="CH67" s="410"/>
      <c r="CI67" s="410"/>
      <c r="CJ67" s="410"/>
      <c r="CK67" s="253" t="s">
        <v>46</v>
      </c>
      <c r="CL67" s="141"/>
      <c r="CM67" s="141"/>
      <c r="CN67" s="141"/>
      <c r="CO67" s="141"/>
      <c r="CP67" s="141"/>
      <c r="CQ67" s="142"/>
      <c r="CR67" s="142"/>
      <c r="CS67" s="142">
        <f>CQ66*CS66</f>
        <v>0</v>
      </c>
    </row>
    <row r="68" spans="1:97" ht="9" customHeight="1" x14ac:dyDescent="0.3">
      <c r="A68" s="188"/>
      <c r="C68" s="192"/>
      <c r="D68" s="168"/>
      <c r="E68" s="1"/>
      <c r="F68" s="1"/>
      <c r="G68" s="1"/>
      <c r="H68" s="1"/>
      <c r="I68" s="6"/>
      <c r="J68" s="30"/>
      <c r="K68" s="6"/>
      <c r="L68" s="5"/>
      <c r="M68" s="5"/>
      <c r="N68" s="57"/>
      <c r="O68" s="57"/>
      <c r="P68" s="57"/>
      <c r="Q68" s="57"/>
      <c r="R68" s="57"/>
      <c r="S68" s="57"/>
      <c r="T68" s="5"/>
      <c r="U68" s="5"/>
      <c r="V68" s="5"/>
      <c r="W68" s="5"/>
      <c r="X68" s="1"/>
      <c r="Y68" s="1"/>
      <c r="Z68" s="1"/>
      <c r="AA68" s="1"/>
      <c r="AB68" s="1"/>
      <c r="AC68" s="49"/>
      <c r="AD68" s="49"/>
      <c r="AE68" s="243"/>
      <c r="AF68" s="243"/>
      <c r="AG68" s="243"/>
      <c r="AH68" s="249"/>
      <c r="AI68" s="243"/>
      <c r="AJ68" s="243"/>
      <c r="AK68" s="49"/>
      <c r="AL68" s="49"/>
      <c r="AM68" s="49"/>
      <c r="AN68" s="49"/>
      <c r="AO68" s="1"/>
      <c r="AP68" s="1"/>
      <c r="AQ68" s="1"/>
      <c r="AR68" s="1"/>
      <c r="AS68" s="1"/>
      <c r="AT68" s="1"/>
      <c r="AU68" s="1"/>
      <c r="AV68" s="289" t="s">
        <v>31</v>
      </c>
      <c r="AW68" s="289"/>
      <c r="AX68" s="289"/>
      <c r="AY68" s="289"/>
      <c r="AZ68" s="289"/>
      <c r="BA68" s="289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72"/>
      <c r="BR68" s="17"/>
      <c r="BS68" s="18"/>
      <c r="BT68" s="17"/>
      <c r="BZ68" s="38"/>
      <c r="CA68" s="392"/>
      <c r="CB68" s="392"/>
      <c r="CC68" s="392"/>
      <c r="CD68" s="320"/>
      <c r="CE68" s="269"/>
      <c r="CQ68" s="142" t="s">
        <v>33</v>
      </c>
      <c r="CR68" s="141"/>
      <c r="CS68" s="173">
        <f>SUM(CS55,CS58,CS61,CS64,CS67)</f>
        <v>495</v>
      </c>
    </row>
    <row r="69" spans="1:97" ht="9" customHeight="1" thickBot="1" x14ac:dyDescent="0.35">
      <c r="C69" s="192"/>
      <c r="D69" s="168"/>
      <c r="E69" s="1"/>
      <c r="F69" s="1"/>
      <c r="G69" s="1"/>
      <c r="H69" s="6"/>
      <c r="I69" s="30"/>
      <c r="J69" s="6"/>
      <c r="K69" s="1"/>
      <c r="L69" s="5"/>
      <c r="M69" s="5"/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9"/>
      <c r="Z69" s="449"/>
      <c r="AA69" s="449"/>
      <c r="AB69" s="449"/>
      <c r="AC69" s="449"/>
      <c r="AD69" s="49"/>
      <c r="AE69" s="243"/>
      <c r="AF69" s="243"/>
      <c r="AG69" s="243"/>
      <c r="AH69" s="249"/>
      <c r="AI69" s="243"/>
      <c r="AJ69" s="243"/>
      <c r="AK69" s="49"/>
      <c r="AL69" s="49"/>
      <c r="AM69" s="49"/>
      <c r="AN69" s="49"/>
      <c r="AO69" s="1"/>
      <c r="AP69" s="1"/>
      <c r="AQ69" s="1"/>
      <c r="AR69" s="1"/>
      <c r="AS69" s="1"/>
      <c r="AT69" s="1"/>
      <c r="AU69" s="1"/>
      <c r="AV69" s="289"/>
      <c r="AW69" s="289"/>
      <c r="AX69" s="289"/>
      <c r="AY69" s="289"/>
      <c r="AZ69" s="289"/>
      <c r="BA69" s="289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72"/>
      <c r="BQ69" s="17"/>
      <c r="BR69" s="18"/>
      <c r="BS69" s="17"/>
      <c r="BZ69" s="38"/>
      <c r="CA69" s="31"/>
      <c r="CB69" s="31"/>
      <c r="CC69" s="31"/>
      <c r="CD69" s="31"/>
      <c r="CE69" s="31"/>
    </row>
    <row r="70" spans="1:97" ht="9" customHeight="1" x14ac:dyDescent="0.3">
      <c r="C70" s="192"/>
      <c r="D70" s="168"/>
      <c r="E70" s="1"/>
      <c r="F70" s="1"/>
      <c r="G70" s="6"/>
      <c r="H70" s="30"/>
      <c r="I70" s="6"/>
      <c r="J70" s="1"/>
      <c r="K70" s="1"/>
      <c r="L70" s="447"/>
      <c r="M70" s="449"/>
      <c r="N70" s="449"/>
      <c r="O70" s="449"/>
      <c r="P70" s="449"/>
      <c r="Q70" s="449"/>
      <c r="R70" s="449"/>
      <c r="S70" s="449"/>
      <c r="T70" s="449"/>
      <c r="U70" s="449"/>
      <c r="V70" s="449"/>
      <c r="W70" s="449"/>
      <c r="X70" s="449"/>
      <c r="Y70" s="449"/>
      <c r="Z70" s="449"/>
      <c r="AA70" s="449"/>
      <c r="AB70" s="449"/>
      <c r="AC70" s="449"/>
      <c r="AD70" s="55"/>
      <c r="AE70" s="55"/>
      <c r="AF70" s="55"/>
      <c r="AG70" s="55"/>
      <c r="AH70" s="250"/>
      <c r="AI70" s="55"/>
      <c r="AJ70" s="55"/>
      <c r="AK70" s="55"/>
      <c r="AL70" s="421"/>
      <c r="AM70" s="422"/>
      <c r="AN70" s="422"/>
      <c r="AO70" s="1"/>
      <c r="AP70" s="1"/>
      <c r="AQ70" s="1"/>
      <c r="AR70" s="1"/>
      <c r="AS70" s="1"/>
      <c r="AT70" s="270" t="s">
        <v>6</v>
      </c>
      <c r="AU70" s="271"/>
      <c r="AV70" s="271"/>
      <c r="AW70" s="271"/>
      <c r="AX70" s="271"/>
      <c r="AY70" s="271"/>
      <c r="AZ70" s="271"/>
      <c r="BA70" s="271"/>
      <c r="BB70" s="271"/>
      <c r="BC70" s="283">
        <v>24</v>
      </c>
      <c r="BD70" s="284"/>
      <c r="BE70" s="285"/>
      <c r="BF70" s="1"/>
      <c r="BG70" s="1"/>
      <c r="BH70" s="1"/>
      <c r="BI70" s="1"/>
      <c r="BJ70" s="1"/>
      <c r="BK70" s="1"/>
      <c r="BL70" s="172"/>
      <c r="BP70" s="17"/>
      <c r="BQ70" s="18"/>
      <c r="BR70" s="17"/>
      <c r="BZ70" s="38"/>
      <c r="CA70" s="31"/>
      <c r="CB70" s="31"/>
      <c r="CC70" s="31"/>
      <c r="CD70" s="31"/>
      <c r="CE70" s="31"/>
    </row>
    <row r="71" spans="1:97" ht="9" customHeight="1" thickBot="1" x14ac:dyDescent="0.35">
      <c r="C71" s="192"/>
      <c r="D71" s="168"/>
      <c r="E71" s="1"/>
      <c r="F71" s="6"/>
      <c r="G71" s="30"/>
      <c r="H71" s="6"/>
      <c r="I71" s="1"/>
      <c r="J71" s="1"/>
      <c r="K71" s="1"/>
      <c r="L71" s="448"/>
      <c r="M71" s="449"/>
      <c r="N71" s="449"/>
      <c r="O71" s="449"/>
      <c r="P71" s="449"/>
      <c r="Q71" s="449"/>
      <c r="R71" s="449"/>
      <c r="S71" s="449"/>
      <c r="T71" s="449"/>
      <c r="U71" s="449"/>
      <c r="V71" s="449"/>
      <c r="W71" s="449"/>
      <c r="X71" s="449"/>
      <c r="Y71" s="449"/>
      <c r="Z71" s="449"/>
      <c r="AA71" s="449"/>
      <c r="AB71" s="449"/>
      <c r="AC71" s="449"/>
      <c r="AD71" s="55"/>
      <c r="AE71" s="55"/>
      <c r="AF71" s="55"/>
      <c r="AG71" s="55"/>
      <c r="AH71" s="250"/>
      <c r="AI71" s="55"/>
      <c r="AJ71" s="55"/>
      <c r="AK71" s="55"/>
      <c r="AL71" s="422"/>
      <c r="AM71" s="422"/>
      <c r="AN71" s="422"/>
      <c r="AO71" s="1"/>
      <c r="AP71" s="1"/>
      <c r="AQ71" s="1"/>
      <c r="AR71" s="1"/>
      <c r="AS71" s="1"/>
      <c r="AT71" s="273"/>
      <c r="AU71" s="274"/>
      <c r="AV71" s="274"/>
      <c r="AW71" s="274"/>
      <c r="AX71" s="274"/>
      <c r="AY71" s="274"/>
      <c r="AZ71" s="274"/>
      <c r="BA71" s="274"/>
      <c r="BB71" s="274"/>
      <c r="BC71" s="286"/>
      <c r="BD71" s="287"/>
      <c r="BE71" s="288"/>
      <c r="BF71" s="1"/>
      <c r="BG71" s="1"/>
      <c r="BH71" s="1"/>
      <c r="BI71" s="1"/>
      <c r="BJ71" s="1"/>
      <c r="BK71" s="1"/>
      <c r="BL71" s="172"/>
      <c r="BO71" s="17"/>
      <c r="BP71" s="18"/>
      <c r="BQ71" s="17"/>
      <c r="BZ71" s="38"/>
      <c r="CA71" s="411">
        <v>154</v>
      </c>
      <c r="CB71" s="392"/>
      <c r="CC71" s="392"/>
      <c r="CD71" s="385">
        <v>1</v>
      </c>
      <c r="CE71" s="266"/>
    </row>
    <row r="72" spans="1:97" ht="9" customHeight="1" thickBot="1" x14ac:dyDescent="0.35">
      <c r="A72" s="188"/>
      <c r="C72" s="192"/>
      <c r="D72" s="168"/>
      <c r="E72" s="6"/>
      <c r="F72" s="30"/>
      <c r="G72" s="6"/>
      <c r="H72" s="1"/>
      <c r="I72" s="1"/>
      <c r="J72" s="1"/>
      <c r="K72" s="1"/>
      <c r="L72" s="447"/>
      <c r="M72" s="449"/>
      <c r="N72" s="449"/>
      <c r="O72" s="449"/>
      <c r="P72" s="449"/>
      <c r="Q72" s="449"/>
      <c r="R72" s="449"/>
      <c r="S72" s="449"/>
      <c r="T72" s="449"/>
      <c r="U72" s="449"/>
      <c r="V72" s="449"/>
      <c r="W72" s="449"/>
      <c r="X72" s="449"/>
      <c r="Y72" s="449"/>
      <c r="Z72" s="449"/>
      <c r="AA72" s="449"/>
      <c r="AB72" s="449"/>
      <c r="AC72" s="449"/>
      <c r="AD72" s="55"/>
      <c r="AE72" s="55"/>
      <c r="AF72" s="55"/>
      <c r="AG72" s="55"/>
      <c r="AH72" s="250"/>
      <c r="AI72" s="55"/>
      <c r="AJ72" s="55"/>
      <c r="AK72" s="55"/>
      <c r="AL72" s="421"/>
      <c r="AM72" s="422"/>
      <c r="AN72" s="422"/>
      <c r="AO72" s="1"/>
      <c r="AP72" s="1"/>
      <c r="AQ72" s="1"/>
      <c r="AR72" s="1"/>
      <c r="AS72" s="1"/>
      <c r="AT72" s="270" t="s">
        <v>8</v>
      </c>
      <c r="AU72" s="271"/>
      <c r="AV72" s="271"/>
      <c r="AW72" s="271"/>
      <c r="AX72" s="271"/>
      <c r="AY72" s="271"/>
      <c r="AZ72" s="271"/>
      <c r="BA72" s="271"/>
      <c r="BB72" s="271"/>
      <c r="BC72" s="283">
        <v>29</v>
      </c>
      <c r="BD72" s="284"/>
      <c r="BE72" s="285"/>
      <c r="BF72" s="1"/>
      <c r="BG72" s="1"/>
      <c r="BH72" s="1"/>
      <c r="BI72" s="1"/>
      <c r="BJ72" s="1"/>
      <c r="BK72" s="1"/>
      <c r="BL72" s="172"/>
      <c r="BN72" s="17"/>
      <c r="BO72" s="18"/>
      <c r="BP72" s="17"/>
      <c r="BZ72" s="38"/>
      <c r="CA72" s="392"/>
      <c r="CB72" s="392"/>
      <c r="CC72" s="392"/>
      <c r="CD72" s="320"/>
      <c r="CE72" s="269"/>
    </row>
    <row r="73" spans="1:97" ht="9" customHeight="1" thickBot="1" x14ac:dyDescent="0.35">
      <c r="A73" s="188"/>
      <c r="C73" s="192"/>
      <c r="D73" s="193"/>
      <c r="E73" s="30"/>
      <c r="F73" s="6"/>
      <c r="G73" s="298">
        <v>153</v>
      </c>
      <c r="H73" s="423"/>
      <c r="I73" s="424"/>
      <c r="J73" s="1"/>
      <c r="K73" s="1"/>
      <c r="L73" s="448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49"/>
      <c r="X73" s="449"/>
      <c r="Y73" s="449"/>
      <c r="Z73" s="449"/>
      <c r="AA73" s="449"/>
      <c r="AB73" s="449"/>
      <c r="AC73" s="449"/>
      <c r="AD73" s="55"/>
      <c r="AE73" s="55"/>
      <c r="AF73" s="55"/>
      <c r="AG73" s="55"/>
      <c r="AH73" s="250"/>
      <c r="AI73" s="403">
        <v>154</v>
      </c>
      <c r="AJ73" s="436"/>
      <c r="AK73" s="437"/>
      <c r="AL73" s="422"/>
      <c r="AM73" s="422"/>
      <c r="AN73" s="422"/>
      <c r="AO73" s="1"/>
      <c r="AP73" s="1"/>
      <c r="AQ73" s="1"/>
      <c r="AR73" s="1"/>
      <c r="AS73" s="1"/>
      <c r="AT73" s="273"/>
      <c r="AU73" s="274"/>
      <c r="AV73" s="274"/>
      <c r="AW73" s="274"/>
      <c r="AX73" s="274"/>
      <c r="AY73" s="274"/>
      <c r="AZ73" s="274"/>
      <c r="BA73" s="274"/>
      <c r="BB73" s="274"/>
      <c r="BC73" s="286"/>
      <c r="BD73" s="287"/>
      <c r="BE73" s="288"/>
      <c r="BF73" s="1"/>
      <c r="BG73" s="1"/>
      <c r="BH73" s="1"/>
      <c r="BI73" s="298">
        <v>153</v>
      </c>
      <c r="BJ73" s="423"/>
      <c r="BK73" s="424"/>
      <c r="BL73" s="171"/>
      <c r="BM73" s="17"/>
      <c r="BN73" s="18"/>
      <c r="BO73" s="17"/>
      <c r="BZ73" s="38"/>
      <c r="CA73" s="413">
        <v>153</v>
      </c>
      <c r="CB73" s="392"/>
      <c r="CC73" s="392"/>
      <c r="CD73" s="308">
        <v>2</v>
      </c>
      <c r="CE73" s="266"/>
    </row>
    <row r="74" spans="1:97" ht="9" customHeight="1" thickBot="1" x14ac:dyDescent="0.35">
      <c r="A74" s="188"/>
      <c r="C74" s="194"/>
      <c r="D74" s="195"/>
      <c r="E74" s="196"/>
      <c r="F74" s="174"/>
      <c r="G74" s="425"/>
      <c r="H74" s="426"/>
      <c r="I74" s="427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251"/>
      <c r="AI74" s="438"/>
      <c r="AJ74" s="439"/>
      <c r="AK74" s="440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425"/>
      <c r="BJ74" s="426"/>
      <c r="BK74" s="427"/>
      <c r="BL74" s="175"/>
      <c r="BM74" s="18"/>
      <c r="BN74" s="17"/>
      <c r="BZ74" s="38"/>
      <c r="CA74" s="392"/>
      <c r="CB74" s="392"/>
      <c r="CC74" s="392"/>
      <c r="CD74" s="320"/>
      <c r="CE74" s="269"/>
    </row>
    <row r="75" spans="1:97" ht="9" customHeight="1" thickBot="1" x14ac:dyDescent="0.35">
      <c r="A75" s="188"/>
      <c r="C75" s="191"/>
      <c r="D75" s="197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225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6"/>
      <c r="BE75" s="176"/>
      <c r="BF75" s="176"/>
      <c r="BG75" s="176"/>
      <c r="BH75" s="176"/>
      <c r="BI75" s="176"/>
      <c r="BJ75" s="176"/>
      <c r="BK75" s="176"/>
      <c r="BL75" s="108"/>
      <c r="BM75" s="17"/>
      <c r="BZ75" s="38"/>
      <c r="CA75" s="31"/>
      <c r="CB75" s="31"/>
      <c r="CC75" s="31"/>
      <c r="CD75" s="31"/>
      <c r="CE75" s="31"/>
    </row>
    <row r="76" spans="1:97" ht="9" customHeight="1" x14ac:dyDescent="0.3"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</row>
    <row r="77" spans="1:97" ht="14.4" customHeight="1" x14ac:dyDescent="0.3">
      <c r="C77" s="257" t="s">
        <v>34</v>
      </c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  <c r="AT77" s="257"/>
      <c r="AU77" s="257"/>
      <c r="AV77" s="257"/>
      <c r="AW77" s="257"/>
      <c r="AX77" s="257"/>
      <c r="AY77" s="257"/>
      <c r="AZ77" s="257"/>
      <c r="BA77" s="257"/>
      <c r="BB77" s="257"/>
      <c r="BC77" s="257"/>
      <c r="BD77" s="257"/>
      <c r="BE77" s="257"/>
      <c r="BF77" s="257"/>
      <c r="BG77" s="232"/>
      <c r="BH77" s="232"/>
      <c r="BI77" s="232"/>
      <c r="BJ77" s="232"/>
    </row>
    <row r="78" spans="1:97" ht="17.399999999999999" x14ac:dyDescent="0.3">
      <c r="C78" s="241" t="s">
        <v>35</v>
      </c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33"/>
      <c r="AS78" s="233"/>
      <c r="AT78" s="233"/>
      <c r="AU78" s="233"/>
      <c r="AV78" s="233"/>
      <c r="AW78" s="233"/>
      <c r="AX78" s="233"/>
      <c r="AY78" s="233"/>
      <c r="AZ78" s="233"/>
      <c r="BA78" s="233"/>
      <c r="BB78" s="233"/>
      <c r="BC78" s="233"/>
      <c r="BD78" s="233"/>
      <c r="BE78" s="233"/>
      <c r="BF78" s="231"/>
      <c r="BG78" s="232"/>
      <c r="BH78" s="232"/>
      <c r="BI78" s="232"/>
      <c r="BJ78" s="232"/>
    </row>
    <row r="79" spans="1:97" ht="17.399999999999999" x14ac:dyDescent="0.3">
      <c r="C79" s="241" t="s">
        <v>36</v>
      </c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33"/>
      <c r="AS79" s="233"/>
      <c r="AT79" s="233"/>
      <c r="AU79" s="233"/>
      <c r="AV79" s="233"/>
      <c r="AW79" s="233"/>
      <c r="AX79" s="233"/>
      <c r="AY79" s="233"/>
      <c r="AZ79" s="233"/>
      <c r="BA79" s="233"/>
      <c r="BB79" s="233"/>
      <c r="BC79" s="233"/>
      <c r="BD79" s="233"/>
      <c r="BE79" s="233"/>
      <c r="BF79" s="231"/>
      <c r="BG79" s="232"/>
      <c r="BH79" s="232"/>
      <c r="BI79" s="232"/>
      <c r="BJ79" s="232"/>
    </row>
    <row r="80" spans="1:97" ht="17.399999999999999" x14ac:dyDescent="0.3">
      <c r="C80" s="234" t="s">
        <v>37</v>
      </c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  <c r="AP80" s="242"/>
      <c r="AQ80" s="242"/>
      <c r="AR80" s="235"/>
      <c r="AS80" s="235"/>
      <c r="AT80" s="235"/>
      <c r="AU80" s="235"/>
      <c r="AV80" s="235"/>
      <c r="AW80" s="235"/>
      <c r="AX80" s="235"/>
      <c r="AY80" s="235"/>
      <c r="AZ80" s="235"/>
      <c r="BA80" s="235"/>
      <c r="BB80" s="235"/>
      <c r="BC80" s="235"/>
      <c r="BD80" s="235"/>
      <c r="BE80" s="235"/>
      <c r="BF80" s="232"/>
      <c r="BG80" s="232"/>
      <c r="BH80" s="232"/>
      <c r="BI80" s="232"/>
      <c r="BJ80" s="232"/>
    </row>
    <row r="81" spans="3:43" ht="17.399999999999999" x14ac:dyDescent="0.3">
      <c r="C81" s="234" t="s">
        <v>38</v>
      </c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</row>
    <row r="82" spans="3:43" ht="17.399999999999999" x14ac:dyDescent="0.3">
      <c r="C82" s="234" t="s">
        <v>47</v>
      </c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</row>
    <row r="83" spans="3:43" ht="17.399999999999999" x14ac:dyDescent="0.3">
      <c r="C83" s="234" t="s">
        <v>48</v>
      </c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</row>
    <row r="84" spans="3:43" ht="17.399999999999999" x14ac:dyDescent="0.3">
      <c r="C84" s="234" t="s">
        <v>49</v>
      </c>
    </row>
  </sheetData>
  <mergeCells count="215">
    <mergeCell ref="CA2:CE3"/>
    <mergeCell ref="V61:X62"/>
    <mergeCell ref="AD61:AF62"/>
    <mergeCell ref="AJ61:AL62"/>
    <mergeCell ref="BP46:BU47"/>
    <mergeCell ref="BN48:BV49"/>
    <mergeCell ref="BN50:BV51"/>
    <mergeCell ref="BS53:BU54"/>
    <mergeCell ref="AM49:AO50"/>
    <mergeCell ref="BI49:BK50"/>
    <mergeCell ref="AW46:BE47"/>
    <mergeCell ref="AR61:AT62"/>
    <mergeCell ref="AV59:AX60"/>
    <mergeCell ref="BF46:BH47"/>
    <mergeCell ref="CA71:CC72"/>
    <mergeCell ref="CD71:CE72"/>
    <mergeCell ref="AT72:BB73"/>
    <mergeCell ref="BC72:BE73"/>
    <mergeCell ref="AI66:AK67"/>
    <mergeCell ref="AI49:AK50"/>
    <mergeCell ref="AI73:AK74"/>
    <mergeCell ref="AN66:AP67"/>
    <mergeCell ref="BI66:BK67"/>
    <mergeCell ref="AL70:AN71"/>
    <mergeCell ref="BW59:BY60"/>
    <mergeCell ref="CD73:CE74"/>
    <mergeCell ref="CA57:CC58"/>
    <mergeCell ref="CD57:CE58"/>
    <mergeCell ref="D49:F50"/>
    <mergeCell ref="R49:T50"/>
    <mergeCell ref="Y49:AA50"/>
    <mergeCell ref="CA73:CC74"/>
    <mergeCell ref="AL72:AN73"/>
    <mergeCell ref="AF56:AK57"/>
    <mergeCell ref="AT70:BB71"/>
    <mergeCell ref="BC70:BE71"/>
    <mergeCell ref="G73:I74"/>
    <mergeCell ref="BI73:BK74"/>
    <mergeCell ref="R59:T60"/>
    <mergeCell ref="M57:R58"/>
    <mergeCell ref="AW57:BB58"/>
    <mergeCell ref="AV68:BA69"/>
    <mergeCell ref="F54:H55"/>
    <mergeCell ref="R54:T55"/>
    <mergeCell ref="D66:F67"/>
    <mergeCell ref="Z66:AB67"/>
    <mergeCell ref="F61:H62"/>
    <mergeCell ref="CH66:CJ67"/>
    <mergeCell ref="CA67:CC68"/>
    <mergeCell ref="CD67:CE68"/>
    <mergeCell ref="BG61:BI62"/>
    <mergeCell ref="CA61:CC62"/>
    <mergeCell ref="CD61:CE62"/>
    <mergeCell ref="CH63:CJ64"/>
    <mergeCell ref="CA65:CC66"/>
    <mergeCell ref="CD65:CE66"/>
    <mergeCell ref="CH60:CJ61"/>
    <mergeCell ref="CA59:CC60"/>
    <mergeCell ref="CD59:CE60"/>
    <mergeCell ref="CH57:CJ58"/>
    <mergeCell ref="V54:X55"/>
    <mergeCell ref="AD54:AF55"/>
    <mergeCell ref="AJ54:AL55"/>
    <mergeCell ref="AR54:AT55"/>
    <mergeCell ref="BG54:BI55"/>
    <mergeCell ref="CF49:CO49"/>
    <mergeCell ref="BW50:BY51"/>
    <mergeCell ref="CA53:CC54"/>
    <mergeCell ref="CD53:CE54"/>
    <mergeCell ref="CF50:CG50"/>
    <mergeCell ref="CH54:CJ55"/>
    <mergeCell ref="CA55:CC56"/>
    <mergeCell ref="CD55:CE56"/>
    <mergeCell ref="CF51:CN51"/>
    <mergeCell ref="BW48:BY49"/>
    <mergeCell ref="AV49:AX50"/>
    <mergeCell ref="CA46:CC47"/>
    <mergeCell ref="CD46:CE47"/>
    <mergeCell ref="CF46:CG46"/>
    <mergeCell ref="CI46:CJ46"/>
    <mergeCell ref="CM46:CO46"/>
    <mergeCell ref="CF47:CO47"/>
    <mergeCell ref="CI50:CJ50"/>
    <mergeCell ref="CM50:CO50"/>
    <mergeCell ref="CA50:CC51"/>
    <mergeCell ref="CD50:CE51"/>
    <mergeCell ref="CA48:CC49"/>
    <mergeCell ref="CD48:CE49"/>
    <mergeCell ref="CF48:CG48"/>
    <mergeCell ref="CI48:CJ48"/>
    <mergeCell ref="CM48:CO48"/>
    <mergeCell ref="CM41:CO41"/>
    <mergeCell ref="CF44:CN44"/>
    <mergeCell ref="CF42:CO42"/>
    <mergeCell ref="CF43:CL43"/>
    <mergeCell ref="CM43:CO43"/>
    <mergeCell ref="CF38:CO38"/>
    <mergeCell ref="V39:X40"/>
    <mergeCell ref="BF39:BH40"/>
    <mergeCell ref="CA39:CC40"/>
    <mergeCell ref="CD39:CE40"/>
    <mergeCell ref="CF39:CL39"/>
    <mergeCell ref="CM39:CO39"/>
    <mergeCell ref="CF40:CO40"/>
    <mergeCell ref="BP43:BR44"/>
    <mergeCell ref="BV38:BX39"/>
    <mergeCell ref="AY42:BD43"/>
    <mergeCell ref="AW44:BE45"/>
    <mergeCell ref="CF45:CO45"/>
    <mergeCell ref="CF29:CL29"/>
    <mergeCell ref="CM29:CO29"/>
    <mergeCell ref="CF30:CO30"/>
    <mergeCell ref="CD34:CE35"/>
    <mergeCell ref="CF34:CO34"/>
    <mergeCell ref="CF35:CL35"/>
    <mergeCell ref="CM35:CO35"/>
    <mergeCell ref="BV36:BX37"/>
    <mergeCell ref="CF36:CO36"/>
    <mergeCell ref="CM37:CO37"/>
    <mergeCell ref="CF31:CL31"/>
    <mergeCell ref="CM31:CO31"/>
    <mergeCell ref="CF32:CO32"/>
    <mergeCell ref="CF33:CL33"/>
    <mergeCell ref="CM33:CO33"/>
    <mergeCell ref="CF26:CO26"/>
    <mergeCell ref="M27:O28"/>
    <mergeCell ref="S27:U28"/>
    <mergeCell ref="AW27:AY28"/>
    <mergeCell ref="BC27:BE28"/>
    <mergeCell ref="BR27:BW28"/>
    <mergeCell ref="CA27:CC28"/>
    <mergeCell ref="CD27:CE28"/>
    <mergeCell ref="CF27:CL27"/>
    <mergeCell ref="CM27:CO27"/>
    <mergeCell ref="CF28:CO28"/>
    <mergeCell ref="D18:F19"/>
    <mergeCell ref="AB18:AD19"/>
    <mergeCell ref="AL18:AN19"/>
    <mergeCell ref="BI18:BK19"/>
    <mergeCell ref="CA18:CC19"/>
    <mergeCell ref="CD18:CE19"/>
    <mergeCell ref="CF18:CO18"/>
    <mergeCell ref="BV19:BX20"/>
    <mergeCell ref="CF25:CL25"/>
    <mergeCell ref="CM25:CO25"/>
    <mergeCell ref="CF19:CL19"/>
    <mergeCell ref="CM19:CO19"/>
    <mergeCell ref="CF20:CO20"/>
    <mergeCell ref="CF21:CL21"/>
    <mergeCell ref="CM21:CO21"/>
    <mergeCell ref="CD22:CE23"/>
    <mergeCell ref="CF22:CO22"/>
    <mergeCell ref="BQ23:BS24"/>
    <mergeCell ref="CF23:CL23"/>
    <mergeCell ref="CM23:CO23"/>
    <mergeCell ref="CF24:CO24"/>
    <mergeCell ref="CF14:CO14"/>
    <mergeCell ref="CF15:CL15"/>
    <mergeCell ref="CM15:CO15"/>
    <mergeCell ref="CA16:CC17"/>
    <mergeCell ref="CD16:CE17"/>
    <mergeCell ref="CF16:CO16"/>
    <mergeCell ref="BN17:BP18"/>
    <mergeCell ref="CF10:CO10"/>
    <mergeCell ref="CF11:CL11"/>
    <mergeCell ref="CM11:CO11"/>
    <mergeCell ref="BV12:BX13"/>
    <mergeCell ref="CA12:CC13"/>
    <mergeCell ref="CD12:CE13"/>
    <mergeCell ref="CF12:CO12"/>
    <mergeCell ref="CF13:CL13"/>
    <mergeCell ref="CM13:CO13"/>
    <mergeCell ref="CF17:CL17"/>
    <mergeCell ref="CM17:CO17"/>
    <mergeCell ref="CD6:CE7"/>
    <mergeCell ref="CF6:CO6"/>
    <mergeCell ref="CF7:CL7"/>
    <mergeCell ref="CM7:CO7"/>
    <mergeCell ref="V8:AD9"/>
    <mergeCell ref="AE8:AG9"/>
    <mergeCell ref="CF8:CO8"/>
    <mergeCell ref="CF9:CL9"/>
    <mergeCell ref="CM9:CO9"/>
    <mergeCell ref="CM3:CO3"/>
    <mergeCell ref="R4:T5"/>
    <mergeCell ref="AZ4:BB5"/>
    <mergeCell ref="BC4:BD5"/>
    <mergeCell ref="BT4:BV5"/>
    <mergeCell ref="CA4:CC5"/>
    <mergeCell ref="CD4:CE5"/>
    <mergeCell ref="CF4:CO4"/>
    <mergeCell ref="CF5:CL5"/>
    <mergeCell ref="CM5:CO5"/>
    <mergeCell ref="J39:L40"/>
    <mergeCell ref="AT39:AV40"/>
    <mergeCell ref="CA34:CC35"/>
    <mergeCell ref="J22:L23"/>
    <mergeCell ref="AT22:AV23"/>
    <mergeCell ref="V6:AD7"/>
    <mergeCell ref="AE6:AG7"/>
    <mergeCell ref="CA6:CC7"/>
    <mergeCell ref="BF44:BH45"/>
    <mergeCell ref="V10:AD11"/>
    <mergeCell ref="AE10:AG11"/>
    <mergeCell ref="V22:X23"/>
    <mergeCell ref="BF22:BH23"/>
    <mergeCell ref="CA22:CC23"/>
    <mergeCell ref="M34:O35"/>
    <mergeCell ref="S34:U35"/>
    <mergeCell ref="AW34:AY35"/>
    <mergeCell ref="BC34:BE35"/>
    <mergeCell ref="BV34:BX35"/>
    <mergeCell ref="O29:T30"/>
    <mergeCell ref="AY29:BD30"/>
    <mergeCell ref="AM15:AO16"/>
  </mergeCells>
  <pageMargins left="0" right="0" top="0" bottom="0" header="0" footer="0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9"/>
  <sheetViews>
    <sheetView workbookViewId="0">
      <selection activeCell="BL20" sqref="BL20"/>
    </sheetView>
  </sheetViews>
  <sheetFormatPr defaultRowHeight="14.4" x14ac:dyDescent="0.3"/>
  <cols>
    <col min="1" max="62" width="1.77734375" customWidth="1"/>
  </cols>
  <sheetData>
    <row r="1" spans="1:62" ht="10.050000000000001" customHeight="1" thickBot="1" x14ac:dyDescent="0.35">
      <c r="A1" s="177"/>
      <c r="B1" s="178"/>
      <c r="C1" s="46"/>
      <c r="D1" s="46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  <c r="Z1" s="45"/>
      <c r="AA1" s="45"/>
      <c r="AB1" s="45"/>
      <c r="AC1" s="45"/>
      <c r="AD1" s="45"/>
      <c r="AE1" s="45"/>
      <c r="AF1" s="225"/>
      <c r="AG1" s="230"/>
      <c r="AH1" s="45"/>
      <c r="AI1" s="45"/>
      <c r="AJ1" s="45"/>
      <c r="AK1" s="45"/>
      <c r="AL1" s="45"/>
      <c r="AM1" s="44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6"/>
      <c r="BH1" s="46"/>
      <c r="BI1" s="46"/>
      <c r="BJ1" s="47"/>
    </row>
    <row r="2" spans="1:62" ht="10.050000000000001" customHeight="1" x14ac:dyDescent="0.3">
      <c r="A2" s="179"/>
      <c r="B2" s="298">
        <v>153</v>
      </c>
      <c r="C2" s="337"/>
      <c r="D2" s="338"/>
      <c r="E2" s="1"/>
      <c r="F2" s="1"/>
      <c r="G2" s="1"/>
      <c r="H2" s="1"/>
      <c r="I2" s="1"/>
      <c r="J2" s="1"/>
      <c r="K2" s="1"/>
      <c r="L2" s="1"/>
      <c r="M2" s="1"/>
      <c r="N2" s="1"/>
      <c r="O2" s="48"/>
      <c r="P2" s="1"/>
      <c r="Q2" s="1"/>
      <c r="R2" s="1"/>
      <c r="S2" s="1"/>
      <c r="T2" s="1"/>
      <c r="U2" s="49"/>
      <c r="V2" s="240"/>
      <c r="W2" s="51"/>
      <c r="X2" s="51"/>
      <c r="Y2" s="52"/>
      <c r="Z2" s="403">
        <v>154</v>
      </c>
      <c r="AA2" s="404"/>
      <c r="AB2" s="405"/>
      <c r="AC2" s="49"/>
      <c r="AD2" s="49"/>
      <c r="AE2" s="49"/>
      <c r="AF2" s="49"/>
      <c r="AG2" s="49"/>
      <c r="AH2" s="49"/>
      <c r="AI2" s="49"/>
      <c r="AJ2" s="403">
        <v>154</v>
      </c>
      <c r="AK2" s="404"/>
      <c r="AL2" s="405"/>
      <c r="AM2" s="52"/>
      <c r="AN2" s="240"/>
      <c r="AO2" s="51"/>
      <c r="AP2" s="51"/>
      <c r="AQ2" s="49"/>
      <c r="AR2" s="1"/>
      <c r="AS2" s="48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98">
        <v>153</v>
      </c>
      <c r="BH2" s="337"/>
      <c r="BI2" s="338"/>
      <c r="BJ2" s="53"/>
    </row>
    <row r="3" spans="1:62" ht="10.050000000000001" customHeight="1" thickBot="1" x14ac:dyDescent="0.35">
      <c r="A3" s="179"/>
      <c r="B3" s="339"/>
      <c r="C3" s="340"/>
      <c r="D3" s="341"/>
      <c r="E3" s="5"/>
      <c r="F3" s="5"/>
      <c r="G3" s="5"/>
      <c r="H3" s="5"/>
      <c r="I3" s="5"/>
      <c r="J3" s="5"/>
      <c r="K3" s="5"/>
      <c r="L3" s="5"/>
      <c r="M3" s="5"/>
      <c r="N3" s="5"/>
      <c r="O3" s="48"/>
      <c r="P3" s="5"/>
      <c r="Q3" s="5"/>
      <c r="R3" s="5"/>
      <c r="S3" s="5"/>
      <c r="T3" s="5"/>
      <c r="U3" s="49"/>
      <c r="V3" s="51"/>
      <c r="W3" s="51"/>
      <c r="X3" s="51"/>
      <c r="Y3" s="54"/>
      <c r="Z3" s="406"/>
      <c r="AA3" s="407"/>
      <c r="AB3" s="408"/>
      <c r="AC3" s="55"/>
      <c r="AD3" s="55"/>
      <c r="AE3" s="55"/>
      <c r="AF3" s="55"/>
      <c r="AG3" s="55"/>
      <c r="AH3" s="55"/>
      <c r="AI3" s="55"/>
      <c r="AJ3" s="406"/>
      <c r="AK3" s="407"/>
      <c r="AL3" s="408"/>
      <c r="AM3" s="54"/>
      <c r="AN3" s="51"/>
      <c r="AO3" s="51"/>
      <c r="AP3" s="51"/>
      <c r="AQ3" s="49"/>
      <c r="AR3" s="5"/>
      <c r="AS3" s="48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339"/>
      <c r="BH3" s="340"/>
      <c r="BI3" s="341"/>
      <c r="BJ3" s="53"/>
    </row>
    <row r="4" spans="1:62" ht="10.050000000000001" customHeight="1" x14ac:dyDescent="0.3">
      <c r="A4" s="179"/>
      <c r="B4" s="131"/>
      <c r="C4" s="60"/>
      <c r="D4" s="60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  <c r="P4" s="57"/>
      <c r="Q4" s="57"/>
      <c r="R4" s="57"/>
      <c r="S4" s="57"/>
      <c r="T4" s="57"/>
      <c r="U4" s="240"/>
      <c r="V4" s="240"/>
      <c r="W4" s="240"/>
      <c r="X4" s="240"/>
      <c r="Y4" s="59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59"/>
      <c r="AN4" s="240"/>
      <c r="AO4" s="240"/>
      <c r="AP4" s="240"/>
      <c r="AQ4" s="240"/>
      <c r="AR4" s="57"/>
      <c r="AS4" s="58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60"/>
      <c r="BI4" s="60"/>
      <c r="BJ4" s="54"/>
    </row>
    <row r="5" spans="1:62" ht="10.050000000000001" customHeight="1" thickBot="1" x14ac:dyDescent="0.35">
      <c r="A5" s="179"/>
      <c r="B5" s="131"/>
      <c r="C5" s="60"/>
      <c r="D5" s="60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  <c r="P5" s="57"/>
      <c r="Q5" s="57"/>
      <c r="R5" s="57"/>
      <c r="S5" s="57"/>
      <c r="T5" s="57"/>
      <c r="U5" s="240"/>
      <c r="V5" s="240"/>
      <c r="W5" s="240"/>
      <c r="X5" s="240"/>
      <c r="Y5" s="59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59"/>
      <c r="AN5" s="240"/>
      <c r="AO5" s="240"/>
      <c r="AP5" s="240"/>
      <c r="AQ5" s="240"/>
      <c r="AR5" s="57"/>
      <c r="AS5" s="66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60"/>
      <c r="BI5" s="60"/>
      <c r="BJ5" s="54"/>
    </row>
    <row r="6" spans="1:62" ht="10.050000000000001" customHeight="1" x14ac:dyDescent="0.3">
      <c r="A6" s="179"/>
      <c r="B6" s="131"/>
      <c r="C6" s="60"/>
      <c r="D6" s="60"/>
      <c r="E6" s="57"/>
      <c r="F6" s="57"/>
      <c r="G6" s="57"/>
      <c r="H6" s="258">
        <v>151</v>
      </c>
      <c r="I6" s="259"/>
      <c r="J6" s="260"/>
      <c r="K6" s="240"/>
      <c r="L6" s="240"/>
      <c r="M6" s="240"/>
      <c r="N6" s="240"/>
      <c r="O6" s="58"/>
      <c r="P6" s="240"/>
      <c r="Q6" s="240"/>
      <c r="R6" s="240"/>
      <c r="S6" s="240"/>
      <c r="T6" s="258">
        <v>151</v>
      </c>
      <c r="U6" s="259"/>
      <c r="V6" s="260"/>
      <c r="W6" s="240"/>
      <c r="X6" s="240"/>
      <c r="Y6" s="70"/>
      <c r="AM6" s="70"/>
      <c r="AN6" s="240"/>
      <c r="AO6" s="240"/>
      <c r="AP6" s="240"/>
      <c r="AQ6" s="240"/>
      <c r="AR6" s="258">
        <v>151</v>
      </c>
      <c r="AS6" s="259"/>
      <c r="AT6" s="260"/>
      <c r="AU6" s="240"/>
      <c r="AV6" s="240"/>
      <c r="AW6" s="240"/>
      <c r="AX6" s="240"/>
      <c r="AY6" s="240"/>
      <c r="AZ6" s="240"/>
      <c r="BA6" s="240"/>
      <c r="BB6" s="240"/>
      <c r="BC6" s="240"/>
      <c r="BD6" s="258">
        <v>151</v>
      </c>
      <c r="BE6" s="259"/>
      <c r="BF6" s="260"/>
      <c r="BG6" s="240"/>
      <c r="BH6" s="60"/>
      <c r="BI6" s="60"/>
      <c r="BJ6" s="54"/>
    </row>
    <row r="7" spans="1:62" ht="10.050000000000001" customHeight="1" thickBot="1" x14ac:dyDescent="0.35">
      <c r="A7" s="179"/>
      <c r="B7" s="131"/>
      <c r="C7" s="60"/>
      <c r="D7" s="240"/>
      <c r="E7" s="240"/>
      <c r="F7" s="240"/>
      <c r="G7" s="240"/>
      <c r="H7" s="261"/>
      <c r="I7" s="262"/>
      <c r="J7" s="263"/>
      <c r="K7" s="240"/>
      <c r="L7" s="240"/>
      <c r="M7" s="240"/>
      <c r="N7" s="240"/>
      <c r="O7" s="66"/>
      <c r="P7" s="240"/>
      <c r="Q7" s="240"/>
      <c r="R7" s="240"/>
      <c r="S7" s="240"/>
      <c r="T7" s="261"/>
      <c r="U7" s="262"/>
      <c r="V7" s="263"/>
      <c r="W7" s="240"/>
      <c r="X7" s="240"/>
      <c r="Y7" s="70"/>
      <c r="AM7" s="70"/>
      <c r="AN7" s="240"/>
      <c r="AO7" s="240"/>
      <c r="AP7" s="240"/>
      <c r="AQ7" s="240"/>
      <c r="AR7" s="261"/>
      <c r="AS7" s="262"/>
      <c r="AT7" s="263"/>
      <c r="AU7" s="240"/>
      <c r="AV7" s="240"/>
      <c r="AW7" s="240"/>
      <c r="AX7" s="240"/>
      <c r="AY7" s="240"/>
      <c r="AZ7" s="240"/>
      <c r="BA7" s="240"/>
      <c r="BB7" s="240"/>
      <c r="BC7" s="240"/>
      <c r="BD7" s="261"/>
      <c r="BE7" s="262"/>
      <c r="BF7" s="263"/>
      <c r="BG7" s="240"/>
      <c r="BH7" s="60"/>
      <c r="BI7" s="60"/>
      <c r="BJ7" s="54"/>
    </row>
    <row r="8" spans="1:62" ht="10.050000000000001" customHeight="1" thickBot="1" x14ac:dyDescent="0.35">
      <c r="A8" s="179"/>
      <c r="B8" s="131"/>
      <c r="C8" s="60"/>
      <c r="D8" s="240"/>
      <c r="E8" s="240"/>
      <c r="F8" s="240"/>
      <c r="G8" s="240"/>
      <c r="H8" s="75"/>
      <c r="I8" s="73"/>
      <c r="J8" s="73"/>
      <c r="K8" s="73"/>
      <c r="L8" s="73"/>
      <c r="M8" s="73"/>
      <c r="N8" s="73"/>
      <c r="O8" s="74"/>
      <c r="P8" s="73"/>
      <c r="Q8" s="73"/>
      <c r="R8" s="73"/>
      <c r="S8" s="73"/>
      <c r="T8" s="73"/>
      <c r="U8" s="73"/>
      <c r="V8" s="75"/>
      <c r="W8" s="240"/>
      <c r="X8" s="240"/>
      <c r="Y8" s="70"/>
      <c r="AM8" s="70"/>
      <c r="AN8" s="240"/>
      <c r="AO8" s="240"/>
      <c r="AP8" s="240"/>
      <c r="AQ8" s="240"/>
      <c r="AR8" s="75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5"/>
      <c r="BG8" s="240"/>
      <c r="BH8" s="60"/>
      <c r="BI8" s="60"/>
      <c r="BJ8" s="54"/>
    </row>
    <row r="9" spans="1:62" ht="10.050000000000001" customHeight="1" thickBot="1" x14ac:dyDescent="0.35">
      <c r="A9" s="179"/>
      <c r="B9" s="131"/>
      <c r="C9" s="60"/>
      <c r="D9" s="240"/>
      <c r="E9" s="240"/>
      <c r="F9" s="240"/>
      <c r="G9" s="240"/>
      <c r="H9" s="79"/>
      <c r="I9" s="238"/>
      <c r="J9" s="76"/>
      <c r="K9" s="76"/>
      <c r="L9" s="76"/>
      <c r="M9" s="76"/>
      <c r="N9" s="76"/>
      <c r="O9" s="77"/>
      <c r="P9" s="76"/>
      <c r="Q9" s="76"/>
      <c r="R9" s="76"/>
      <c r="S9" s="76"/>
      <c r="T9" s="76"/>
      <c r="U9" s="238"/>
      <c r="V9" s="79"/>
      <c r="W9" s="240"/>
      <c r="X9" s="240"/>
      <c r="Y9" s="70"/>
      <c r="AM9" s="70"/>
      <c r="AN9" s="240"/>
      <c r="AO9" s="240"/>
      <c r="AP9" s="240"/>
      <c r="AQ9" s="240"/>
      <c r="AR9" s="79"/>
      <c r="AS9" s="238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238"/>
      <c r="BF9" s="79"/>
      <c r="BG9" s="240"/>
      <c r="BH9" s="60"/>
      <c r="BI9" s="60"/>
      <c r="BJ9" s="54"/>
    </row>
    <row r="10" spans="1:62" ht="10.050000000000001" customHeight="1" thickBot="1" x14ac:dyDescent="0.35">
      <c r="A10" s="179"/>
      <c r="B10" s="131"/>
      <c r="C10" s="60"/>
      <c r="D10" s="240"/>
      <c r="E10" s="240"/>
      <c r="F10" s="240"/>
      <c r="G10" s="240"/>
      <c r="H10" s="79"/>
      <c r="I10" s="57"/>
      <c r="J10" s="83"/>
      <c r="K10" s="81"/>
      <c r="L10" s="81"/>
      <c r="M10" s="81"/>
      <c r="N10" s="82"/>
      <c r="O10" s="82"/>
      <c r="P10" s="82"/>
      <c r="Q10" s="81"/>
      <c r="R10" s="81"/>
      <c r="S10" s="81"/>
      <c r="T10" s="83"/>
      <c r="U10" s="60"/>
      <c r="V10" s="79"/>
      <c r="W10" s="240"/>
      <c r="X10" s="240"/>
      <c r="Y10" s="70"/>
      <c r="AM10" s="70"/>
      <c r="AN10" s="240"/>
      <c r="AO10" s="240"/>
      <c r="AP10" s="240"/>
      <c r="AQ10" s="240"/>
      <c r="AR10" s="79"/>
      <c r="AS10" s="57"/>
      <c r="AT10" s="83"/>
      <c r="AU10" s="81"/>
      <c r="AV10" s="81"/>
      <c r="AW10" s="81"/>
      <c r="AX10" s="82"/>
      <c r="AY10" s="82"/>
      <c r="AZ10" s="82"/>
      <c r="BA10" s="81"/>
      <c r="BB10" s="81"/>
      <c r="BC10" s="81"/>
      <c r="BD10" s="83"/>
      <c r="BE10" s="60"/>
      <c r="BF10" s="79"/>
      <c r="BG10" s="240"/>
      <c r="BH10" s="60"/>
      <c r="BI10" s="60"/>
      <c r="BJ10" s="54"/>
    </row>
    <row r="11" spans="1:62" ht="10.050000000000001" customHeight="1" x14ac:dyDescent="0.3">
      <c r="A11" s="179"/>
      <c r="B11" s="131"/>
      <c r="C11" s="60"/>
      <c r="D11" s="240"/>
      <c r="E11" s="240"/>
      <c r="F11" s="240"/>
      <c r="G11" s="240"/>
      <c r="H11" s="79"/>
      <c r="I11" s="57"/>
      <c r="J11" s="85"/>
      <c r="K11" s="258">
        <v>151</v>
      </c>
      <c r="L11" s="259"/>
      <c r="M11" s="260"/>
      <c r="N11" s="60"/>
      <c r="O11" s="58"/>
      <c r="P11" s="60"/>
      <c r="Q11" s="258">
        <v>151</v>
      </c>
      <c r="R11" s="259"/>
      <c r="S11" s="260"/>
      <c r="T11" s="84"/>
      <c r="U11" s="60"/>
      <c r="V11" s="79"/>
      <c r="W11" s="240"/>
      <c r="X11" s="240"/>
      <c r="Y11" s="70"/>
      <c r="AM11" s="70"/>
      <c r="AN11" s="240"/>
      <c r="AO11" s="240"/>
      <c r="AP11" s="240"/>
      <c r="AQ11" s="240"/>
      <c r="AR11" s="79"/>
      <c r="AS11" s="57"/>
      <c r="AT11" s="85"/>
      <c r="AU11" s="258">
        <v>151</v>
      </c>
      <c r="AV11" s="259"/>
      <c r="AW11" s="260"/>
      <c r="AX11" s="60"/>
      <c r="AY11" s="60"/>
      <c r="AZ11" s="60"/>
      <c r="BA11" s="258">
        <v>151</v>
      </c>
      <c r="BB11" s="259"/>
      <c r="BC11" s="260"/>
      <c r="BD11" s="84"/>
      <c r="BE11" s="60"/>
      <c r="BF11" s="79"/>
      <c r="BG11" s="240"/>
      <c r="BH11" s="60"/>
      <c r="BI11" s="60"/>
      <c r="BJ11" s="54"/>
    </row>
    <row r="12" spans="1:62" ht="10.050000000000001" customHeight="1" thickBot="1" x14ac:dyDescent="0.35">
      <c r="A12" s="179"/>
      <c r="B12" s="131"/>
      <c r="C12" s="60"/>
      <c r="D12" s="240"/>
      <c r="E12" s="240"/>
      <c r="F12" s="240"/>
      <c r="G12" s="240"/>
      <c r="H12" s="79"/>
      <c r="I12" s="57"/>
      <c r="J12" s="85"/>
      <c r="K12" s="261"/>
      <c r="L12" s="262"/>
      <c r="M12" s="352"/>
      <c r="N12" s="60"/>
      <c r="O12" s="58"/>
      <c r="P12" s="60"/>
      <c r="Q12" s="353"/>
      <c r="R12" s="354"/>
      <c r="S12" s="263"/>
      <c r="T12" s="84"/>
      <c r="U12" s="60"/>
      <c r="V12" s="79"/>
      <c r="W12" s="240"/>
      <c r="X12" s="240"/>
      <c r="Y12" s="70"/>
      <c r="AM12" s="70"/>
      <c r="AN12" s="240"/>
      <c r="AO12" s="240"/>
      <c r="AP12" s="240"/>
      <c r="AQ12" s="240"/>
      <c r="AR12" s="79"/>
      <c r="AS12" s="57"/>
      <c r="AT12" s="85"/>
      <c r="AU12" s="261"/>
      <c r="AV12" s="262"/>
      <c r="AW12" s="352"/>
      <c r="AX12" s="60"/>
      <c r="AY12" s="60"/>
      <c r="AZ12" s="60"/>
      <c r="BA12" s="353"/>
      <c r="BB12" s="354"/>
      <c r="BC12" s="263"/>
      <c r="BD12" s="84"/>
      <c r="BE12" s="60"/>
      <c r="BF12" s="79"/>
      <c r="BG12" s="240"/>
      <c r="BH12" s="60"/>
      <c r="BI12" s="60"/>
      <c r="BJ12" s="54"/>
    </row>
    <row r="13" spans="1:62" ht="10.050000000000001" customHeight="1" x14ac:dyDescent="0.3">
      <c r="A13" s="179"/>
      <c r="B13" s="131"/>
      <c r="C13" s="60"/>
      <c r="D13" s="240"/>
      <c r="E13" s="240"/>
      <c r="F13" s="240"/>
      <c r="G13" s="240"/>
      <c r="H13" s="79"/>
      <c r="I13" s="57"/>
      <c r="J13" s="87"/>
      <c r="K13" s="60"/>
      <c r="L13" s="60"/>
      <c r="M13" s="289" t="s">
        <v>22</v>
      </c>
      <c r="N13" s="289"/>
      <c r="O13" s="289"/>
      <c r="P13" s="289"/>
      <c r="Q13" s="289"/>
      <c r="R13" s="289"/>
      <c r="S13" s="60"/>
      <c r="T13" s="87"/>
      <c r="U13" s="60"/>
      <c r="V13" s="79"/>
      <c r="W13" s="240"/>
      <c r="X13" s="240"/>
      <c r="Y13" s="70"/>
      <c r="AM13" s="70"/>
      <c r="AN13" s="240"/>
      <c r="AO13" s="240"/>
      <c r="AP13" s="240"/>
      <c r="AQ13" s="240"/>
      <c r="AR13" s="79"/>
      <c r="AS13" s="57"/>
      <c r="AT13" s="87"/>
      <c r="AU13" s="60"/>
      <c r="AV13" s="60"/>
      <c r="AW13" s="289" t="s">
        <v>22</v>
      </c>
      <c r="AX13" s="289"/>
      <c r="AY13" s="289"/>
      <c r="AZ13" s="289"/>
      <c r="BA13" s="289"/>
      <c r="BB13" s="289"/>
      <c r="BC13" s="60"/>
      <c r="BD13" s="87"/>
      <c r="BE13" s="60"/>
      <c r="BF13" s="79"/>
      <c r="BG13" s="240"/>
      <c r="BH13" s="60"/>
      <c r="BI13" s="60"/>
      <c r="BJ13" s="54"/>
    </row>
    <row r="14" spans="1:62" ht="10.050000000000001" customHeight="1" x14ac:dyDescent="0.3">
      <c r="A14" s="179"/>
      <c r="B14" s="131"/>
      <c r="C14" s="60"/>
      <c r="D14" s="240"/>
      <c r="E14" s="240"/>
      <c r="F14" s="240"/>
      <c r="G14" s="240"/>
      <c r="H14" s="79"/>
      <c r="I14" s="57"/>
      <c r="J14" s="87"/>
      <c r="K14" s="60"/>
      <c r="L14" s="60"/>
      <c r="M14" s="289"/>
      <c r="N14" s="289"/>
      <c r="O14" s="289"/>
      <c r="P14" s="289"/>
      <c r="Q14" s="289"/>
      <c r="R14" s="289"/>
      <c r="S14" s="60"/>
      <c r="T14" s="87"/>
      <c r="U14" s="60"/>
      <c r="V14" s="79"/>
      <c r="W14" s="240"/>
      <c r="X14" s="240"/>
      <c r="Y14" s="70"/>
      <c r="AM14" s="70"/>
      <c r="AN14" s="240"/>
      <c r="AO14" s="240"/>
      <c r="AP14" s="240"/>
      <c r="AQ14" s="240"/>
      <c r="AR14" s="79"/>
      <c r="AS14" s="57"/>
      <c r="AT14" s="87"/>
      <c r="AU14" s="60"/>
      <c r="AV14" s="60"/>
      <c r="AW14" s="289"/>
      <c r="AX14" s="289"/>
      <c r="AY14" s="289"/>
      <c r="AZ14" s="289"/>
      <c r="BA14" s="289"/>
      <c r="BB14" s="289"/>
      <c r="BC14" s="60"/>
      <c r="BD14" s="87"/>
      <c r="BE14" s="60"/>
      <c r="BF14" s="79"/>
      <c r="BG14" s="240"/>
      <c r="BH14" s="60"/>
      <c r="BI14" s="60"/>
      <c r="BJ14" s="54"/>
    </row>
    <row r="15" spans="1:62" ht="10.050000000000001" customHeight="1" x14ac:dyDescent="0.3">
      <c r="A15" s="179"/>
      <c r="B15" s="131"/>
      <c r="C15" s="60"/>
      <c r="D15" s="240"/>
      <c r="E15" s="240"/>
      <c r="F15" s="240"/>
      <c r="G15" s="240"/>
      <c r="H15" s="79"/>
      <c r="I15" s="57"/>
      <c r="J15" s="87"/>
      <c r="K15" s="60"/>
      <c r="L15" s="60"/>
      <c r="M15" s="60"/>
      <c r="N15" s="60"/>
      <c r="O15" s="58"/>
      <c r="P15" s="60"/>
      <c r="Q15" s="60"/>
      <c r="R15" s="60"/>
      <c r="S15" s="60"/>
      <c r="T15" s="87"/>
      <c r="U15" s="60"/>
      <c r="V15" s="79"/>
      <c r="W15" s="240"/>
      <c r="X15" s="240"/>
      <c r="Y15" s="70"/>
      <c r="AM15" s="70"/>
      <c r="AN15" s="240"/>
      <c r="AO15" s="240"/>
      <c r="AP15" s="240"/>
      <c r="AQ15" s="240"/>
      <c r="AR15" s="79"/>
      <c r="AS15" s="57"/>
      <c r="AT15" s="87"/>
      <c r="AU15" s="60"/>
      <c r="AV15" s="60"/>
      <c r="AW15" s="60"/>
      <c r="AX15" s="60"/>
      <c r="AY15" s="60"/>
      <c r="AZ15" s="60"/>
      <c r="BA15" s="60"/>
      <c r="BB15" s="60"/>
      <c r="BC15" s="60"/>
      <c r="BD15" s="87"/>
      <c r="BE15" s="60"/>
      <c r="BF15" s="79"/>
      <c r="BG15" s="240"/>
      <c r="BH15" s="60"/>
      <c r="BI15" s="60"/>
      <c r="BJ15" s="54"/>
    </row>
    <row r="16" spans="1:62" ht="10.050000000000001" customHeight="1" x14ac:dyDescent="0.3">
      <c r="A16" s="179"/>
      <c r="B16" s="131"/>
      <c r="C16" s="60"/>
      <c r="D16" s="240"/>
      <c r="E16" s="240"/>
      <c r="F16" s="240"/>
      <c r="G16" s="240"/>
      <c r="H16" s="79"/>
      <c r="I16" s="57"/>
      <c r="J16" s="87"/>
      <c r="K16" s="60"/>
      <c r="L16" s="60"/>
      <c r="M16" s="60"/>
      <c r="N16" s="60"/>
      <c r="O16" s="58"/>
      <c r="P16" s="60"/>
      <c r="Q16" s="60"/>
      <c r="R16" s="60"/>
      <c r="S16" s="60"/>
      <c r="T16" s="87"/>
      <c r="U16" s="60"/>
      <c r="V16" s="79"/>
      <c r="W16" s="240"/>
      <c r="X16" s="240"/>
      <c r="Y16" s="70"/>
      <c r="AM16" s="70"/>
      <c r="AN16" s="240"/>
      <c r="AO16" s="240"/>
      <c r="AP16" s="240"/>
      <c r="AQ16" s="240"/>
      <c r="AR16" s="79"/>
      <c r="AS16" s="57"/>
      <c r="AT16" s="87"/>
      <c r="AU16" s="60"/>
      <c r="AV16" s="60"/>
      <c r="AW16" s="60"/>
      <c r="AX16" s="60"/>
      <c r="AY16" s="60"/>
      <c r="AZ16" s="60"/>
      <c r="BA16" s="60"/>
      <c r="BB16" s="60"/>
      <c r="BC16" s="60"/>
      <c r="BD16" s="87"/>
      <c r="BE16" s="60"/>
      <c r="BF16" s="79"/>
      <c r="BG16" s="240"/>
      <c r="BH16" s="60"/>
      <c r="BI16" s="60"/>
      <c r="BJ16" s="54"/>
    </row>
    <row r="17" spans="1:62" ht="10.050000000000001" customHeight="1" thickBot="1" x14ac:dyDescent="0.35">
      <c r="A17" s="179"/>
      <c r="B17" s="131"/>
      <c r="C17" s="60"/>
      <c r="D17" s="240"/>
      <c r="E17" s="240"/>
      <c r="F17" s="240"/>
      <c r="G17" s="240"/>
      <c r="H17" s="79"/>
      <c r="I17" s="57"/>
      <c r="J17" s="87"/>
      <c r="K17" s="60"/>
      <c r="L17" s="60"/>
      <c r="M17" s="60"/>
      <c r="N17" s="60"/>
      <c r="O17" s="58"/>
      <c r="P17" s="60"/>
      <c r="Q17" s="60"/>
      <c r="R17" s="60"/>
      <c r="S17" s="60"/>
      <c r="T17" s="87"/>
      <c r="U17" s="60"/>
      <c r="V17" s="79"/>
      <c r="W17" s="240"/>
      <c r="X17" s="240"/>
      <c r="Y17" s="70"/>
      <c r="AM17" s="70"/>
      <c r="AN17" s="240"/>
      <c r="AO17" s="240"/>
      <c r="AP17" s="240"/>
      <c r="AQ17" s="240"/>
      <c r="AR17" s="79"/>
      <c r="AS17" s="57"/>
      <c r="AT17" s="87"/>
      <c r="AU17" s="60"/>
      <c r="AV17" s="60"/>
      <c r="AW17" s="60"/>
      <c r="AX17" s="60"/>
      <c r="AY17" s="60"/>
      <c r="AZ17" s="60"/>
      <c r="BA17" s="60"/>
      <c r="BB17" s="60"/>
      <c r="BC17" s="60"/>
      <c r="BD17" s="87"/>
      <c r="BE17" s="60"/>
      <c r="BF17" s="79"/>
      <c r="BG17" s="240"/>
      <c r="BH17" s="60"/>
      <c r="BI17" s="60"/>
      <c r="BJ17" s="54"/>
    </row>
    <row r="18" spans="1:62" ht="10.050000000000001" customHeight="1" x14ac:dyDescent="0.3">
      <c r="A18" s="179"/>
      <c r="B18" s="131"/>
      <c r="C18" s="60"/>
      <c r="D18" s="240"/>
      <c r="E18" s="240"/>
      <c r="F18" s="240"/>
      <c r="G18" s="240"/>
      <c r="H18" s="79"/>
      <c r="I18" s="96"/>
      <c r="J18" s="85"/>
      <c r="K18" s="258">
        <v>151</v>
      </c>
      <c r="L18" s="259"/>
      <c r="M18" s="260"/>
      <c r="N18" s="239"/>
      <c r="O18" s="58"/>
      <c r="P18" s="95"/>
      <c r="Q18" s="258">
        <v>151</v>
      </c>
      <c r="R18" s="259"/>
      <c r="S18" s="260"/>
      <c r="T18" s="84"/>
      <c r="U18" s="96"/>
      <c r="V18" s="79"/>
      <c r="W18" s="240"/>
      <c r="X18" s="240"/>
      <c r="Y18" s="70"/>
      <c r="AM18" s="70"/>
      <c r="AN18" s="240"/>
      <c r="AO18" s="240"/>
      <c r="AP18" s="240"/>
      <c r="AQ18" s="240"/>
      <c r="AR18" s="79"/>
      <c r="AS18" s="96"/>
      <c r="AT18" s="85"/>
      <c r="AU18" s="258">
        <v>151</v>
      </c>
      <c r="AV18" s="259"/>
      <c r="AW18" s="260"/>
      <c r="AX18" s="239"/>
      <c r="AY18" s="240"/>
      <c r="AZ18" s="95"/>
      <c r="BA18" s="258">
        <v>151</v>
      </c>
      <c r="BB18" s="259"/>
      <c r="BC18" s="260"/>
      <c r="BD18" s="84"/>
      <c r="BE18" s="96"/>
      <c r="BF18" s="79"/>
      <c r="BG18" s="240"/>
      <c r="BH18" s="60"/>
      <c r="BI18" s="60"/>
      <c r="BJ18" s="54"/>
    </row>
    <row r="19" spans="1:62" ht="10.050000000000001" customHeight="1" thickBot="1" x14ac:dyDescent="0.35">
      <c r="A19" s="179"/>
      <c r="B19" s="131"/>
      <c r="C19" s="60"/>
      <c r="D19" s="240"/>
      <c r="E19" s="240"/>
      <c r="F19" s="240"/>
      <c r="G19" s="240"/>
      <c r="H19" s="79"/>
      <c r="I19" s="57"/>
      <c r="J19" s="236"/>
      <c r="K19" s="261"/>
      <c r="L19" s="262"/>
      <c r="M19" s="263"/>
      <c r="N19" s="97"/>
      <c r="O19" s="66"/>
      <c r="P19" s="97"/>
      <c r="Q19" s="261"/>
      <c r="R19" s="262"/>
      <c r="S19" s="263"/>
      <c r="T19" s="237"/>
      <c r="U19" s="57"/>
      <c r="V19" s="79"/>
      <c r="W19" s="240"/>
      <c r="X19" s="240"/>
      <c r="Y19" s="70"/>
      <c r="AM19" s="70"/>
      <c r="AN19" s="240"/>
      <c r="AO19" s="240"/>
      <c r="AP19" s="240"/>
      <c r="AQ19" s="240"/>
      <c r="AR19" s="79"/>
      <c r="AS19" s="57"/>
      <c r="AT19" s="236"/>
      <c r="AU19" s="261"/>
      <c r="AV19" s="262"/>
      <c r="AW19" s="263"/>
      <c r="AX19" s="97"/>
      <c r="AY19" s="97"/>
      <c r="AZ19" s="97"/>
      <c r="BA19" s="261"/>
      <c r="BB19" s="262"/>
      <c r="BC19" s="263"/>
      <c r="BD19" s="237"/>
      <c r="BE19" s="57"/>
      <c r="BF19" s="79"/>
      <c r="BG19" s="240"/>
      <c r="BH19" s="60"/>
      <c r="BI19" s="60"/>
      <c r="BJ19" s="54"/>
    </row>
    <row r="20" spans="1:62" ht="10.050000000000001" customHeight="1" thickBot="1" x14ac:dyDescent="0.35">
      <c r="A20" s="179"/>
      <c r="B20" s="131"/>
      <c r="C20" s="60"/>
      <c r="D20" s="240"/>
      <c r="E20" s="240"/>
      <c r="F20" s="240"/>
      <c r="G20" s="240"/>
      <c r="H20" s="79"/>
      <c r="I20" s="57"/>
      <c r="J20" s="83"/>
      <c r="K20" s="82"/>
      <c r="L20" s="82"/>
      <c r="M20" s="82"/>
      <c r="N20" s="82"/>
      <c r="O20" s="82"/>
      <c r="P20" s="82"/>
      <c r="Q20" s="82"/>
      <c r="R20" s="82"/>
      <c r="S20" s="82"/>
      <c r="T20" s="83"/>
      <c r="U20" s="60"/>
      <c r="V20" s="79"/>
      <c r="W20" s="240"/>
      <c r="X20" s="240"/>
      <c r="Y20" s="70"/>
      <c r="AM20" s="70"/>
      <c r="AN20" s="240"/>
      <c r="AO20" s="240"/>
      <c r="AP20" s="240"/>
      <c r="AQ20" s="240"/>
      <c r="AR20" s="79"/>
      <c r="AS20" s="57"/>
      <c r="AT20" s="83"/>
      <c r="AU20" s="82"/>
      <c r="AV20" s="82"/>
      <c r="AW20" s="82"/>
      <c r="AX20" s="82"/>
      <c r="AY20" s="82"/>
      <c r="AZ20" s="82"/>
      <c r="BA20" s="82"/>
      <c r="BB20" s="82"/>
      <c r="BC20" s="82"/>
      <c r="BD20" s="83"/>
      <c r="BE20" s="60"/>
      <c r="BF20" s="79"/>
      <c r="BG20" s="240"/>
      <c r="BH20" s="60"/>
      <c r="BI20" s="60"/>
      <c r="BJ20" s="54"/>
    </row>
    <row r="21" spans="1:62" ht="10.050000000000001" customHeight="1" thickBot="1" x14ac:dyDescent="0.35">
      <c r="A21" s="179"/>
      <c r="B21" s="131"/>
      <c r="C21" s="60"/>
      <c r="D21" s="240"/>
      <c r="E21" s="240"/>
      <c r="F21" s="240"/>
      <c r="G21" s="240"/>
      <c r="H21" s="102"/>
      <c r="I21" s="97"/>
      <c r="J21" s="97"/>
      <c r="K21" s="97"/>
      <c r="L21" s="97"/>
      <c r="M21" s="97"/>
      <c r="N21" s="97"/>
      <c r="O21" s="66"/>
      <c r="P21" s="97"/>
      <c r="Q21" s="97"/>
      <c r="R21" s="97"/>
      <c r="S21" s="97"/>
      <c r="T21" s="97"/>
      <c r="U21" s="97"/>
      <c r="V21" s="102"/>
      <c r="W21" s="240"/>
      <c r="X21" s="240"/>
      <c r="Y21" s="70"/>
      <c r="AM21" s="70"/>
      <c r="AN21" s="240"/>
      <c r="AO21" s="240"/>
      <c r="AP21" s="240"/>
      <c r="AQ21" s="240"/>
      <c r="AR21" s="102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102"/>
      <c r="BG21" s="240"/>
      <c r="BH21" s="60"/>
      <c r="BI21" s="60"/>
      <c r="BJ21" s="54"/>
    </row>
    <row r="22" spans="1:62" ht="10.050000000000001" customHeight="1" thickBot="1" x14ac:dyDescent="0.35">
      <c r="A22" s="179"/>
      <c r="B22" s="131"/>
      <c r="C22" s="60"/>
      <c r="D22" s="240"/>
      <c r="E22" s="240"/>
      <c r="F22" s="240"/>
      <c r="G22" s="240"/>
      <c r="H22" s="108"/>
      <c r="I22" s="107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/>
      <c r="V22" s="108"/>
      <c r="W22" s="240"/>
      <c r="X22" s="240"/>
      <c r="Y22" s="70"/>
      <c r="AM22" s="70"/>
      <c r="AN22" s="240"/>
      <c r="AO22" s="240"/>
      <c r="AP22" s="240"/>
      <c r="AQ22" s="240"/>
      <c r="AR22" s="108"/>
      <c r="AS22" s="107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7"/>
      <c r="BF22" s="108"/>
      <c r="BG22" s="240"/>
      <c r="BH22" s="60"/>
      <c r="BI22" s="60"/>
      <c r="BJ22" s="54"/>
    </row>
    <row r="23" spans="1:62" ht="10.050000000000001" customHeight="1" x14ac:dyDescent="0.3">
      <c r="A23" s="179"/>
      <c r="B23" s="131"/>
      <c r="C23" s="60"/>
      <c r="D23" s="240"/>
      <c r="E23" s="240"/>
      <c r="F23" s="240"/>
      <c r="G23" s="240"/>
      <c r="H23" s="258">
        <v>151</v>
      </c>
      <c r="I23" s="259"/>
      <c r="J23" s="260"/>
      <c r="K23" s="240"/>
      <c r="L23" s="240"/>
      <c r="M23" s="240"/>
      <c r="N23" s="240"/>
      <c r="O23" s="110"/>
      <c r="P23" s="240"/>
      <c r="Q23" s="240"/>
      <c r="R23" s="240"/>
      <c r="S23" s="240"/>
      <c r="T23" s="258">
        <v>151</v>
      </c>
      <c r="U23" s="259"/>
      <c r="V23" s="260"/>
      <c r="W23" s="240"/>
      <c r="X23" s="240"/>
      <c r="Y23" s="70"/>
      <c r="AM23" s="70"/>
      <c r="AN23" s="240"/>
      <c r="AO23" s="240"/>
      <c r="AP23" s="240"/>
      <c r="AQ23" s="240"/>
      <c r="AR23" s="258">
        <v>151</v>
      </c>
      <c r="AS23" s="259"/>
      <c r="AT23" s="260"/>
      <c r="AU23" s="240"/>
      <c r="AV23" s="240"/>
      <c r="AW23" s="240"/>
      <c r="AX23" s="240"/>
      <c r="AY23" s="240"/>
      <c r="AZ23" s="240"/>
      <c r="BA23" s="240"/>
      <c r="BB23" s="240"/>
      <c r="BC23" s="240"/>
      <c r="BD23" s="258">
        <v>151</v>
      </c>
      <c r="BE23" s="259"/>
      <c r="BF23" s="260"/>
      <c r="BG23" s="240"/>
      <c r="BH23" s="60"/>
      <c r="BI23" s="60"/>
      <c r="BJ23" s="54"/>
    </row>
    <row r="24" spans="1:62" ht="10.050000000000001" customHeight="1" thickBot="1" x14ac:dyDescent="0.35">
      <c r="A24" s="179"/>
      <c r="B24" s="131"/>
      <c r="C24" s="60"/>
      <c r="D24" s="240"/>
      <c r="E24" s="240"/>
      <c r="F24" s="240"/>
      <c r="G24" s="240"/>
      <c r="H24" s="261"/>
      <c r="I24" s="262"/>
      <c r="J24" s="263"/>
      <c r="K24" s="240"/>
      <c r="L24" s="240"/>
      <c r="M24" s="240"/>
      <c r="N24" s="240"/>
      <c r="O24" s="58"/>
      <c r="P24" s="240"/>
      <c r="Q24" s="240"/>
      <c r="R24" s="240"/>
      <c r="S24" s="240"/>
      <c r="T24" s="261"/>
      <c r="U24" s="262"/>
      <c r="V24" s="263"/>
      <c r="W24" s="240"/>
      <c r="X24" s="240"/>
      <c r="Y24" s="70"/>
      <c r="AM24" s="70"/>
      <c r="AN24" s="240"/>
      <c r="AO24" s="240"/>
      <c r="AP24" s="240"/>
      <c r="AQ24" s="240"/>
      <c r="AR24" s="261"/>
      <c r="AS24" s="262"/>
      <c r="AT24" s="263"/>
      <c r="AU24" s="240"/>
      <c r="AV24" s="240"/>
      <c r="AW24" s="240"/>
      <c r="AX24" s="240"/>
      <c r="AY24" s="240"/>
      <c r="AZ24" s="240"/>
      <c r="BA24" s="240"/>
      <c r="BB24" s="240"/>
      <c r="BC24" s="240"/>
      <c r="BD24" s="261"/>
      <c r="BE24" s="262"/>
      <c r="BF24" s="263"/>
      <c r="BG24" s="240"/>
      <c r="BH24" s="60"/>
      <c r="BI24" s="60"/>
      <c r="BJ24" s="54"/>
    </row>
    <row r="25" spans="1:62" ht="10.050000000000001" customHeight="1" x14ac:dyDescent="0.3">
      <c r="A25" s="179"/>
      <c r="B25" s="131"/>
      <c r="C25" s="6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58"/>
      <c r="P25" s="240"/>
      <c r="Q25" s="240"/>
      <c r="R25" s="240"/>
      <c r="S25" s="240"/>
      <c r="T25" s="240"/>
      <c r="U25" s="240"/>
      <c r="V25" s="240"/>
      <c r="W25" s="240"/>
      <c r="X25" s="240"/>
      <c r="Y25" s="59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59"/>
      <c r="AN25" s="240"/>
      <c r="AO25" s="240"/>
      <c r="AP25" s="240"/>
      <c r="AQ25" s="240"/>
      <c r="AR25" s="240"/>
      <c r="AS25" s="58"/>
      <c r="AT25" s="240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60"/>
      <c r="BI25" s="60"/>
      <c r="BJ25" s="54"/>
    </row>
    <row r="26" spans="1:62" ht="10.050000000000001" customHeight="1" x14ac:dyDescent="0.3">
      <c r="A26" s="179"/>
      <c r="B26" s="131"/>
      <c r="C26" s="6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58"/>
      <c r="P26" s="240"/>
      <c r="Q26" s="240"/>
      <c r="R26" s="240"/>
      <c r="S26" s="240"/>
      <c r="T26" s="240"/>
      <c r="U26" s="240"/>
      <c r="V26" s="240"/>
      <c r="W26" s="240"/>
      <c r="X26" s="240"/>
      <c r="Y26" s="59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59"/>
      <c r="AN26" s="240"/>
      <c r="AO26" s="240"/>
      <c r="AP26" s="240"/>
      <c r="AQ26" s="240"/>
      <c r="AR26" s="240"/>
      <c r="AS26" s="58"/>
      <c r="AT26" s="240"/>
      <c r="AU26" s="240"/>
      <c r="AV26" s="240"/>
      <c r="AW26" s="289" t="s">
        <v>22</v>
      </c>
      <c r="AX26" s="289"/>
      <c r="AY26" s="289"/>
      <c r="AZ26" s="289"/>
      <c r="BA26" s="289"/>
      <c r="BB26" s="289"/>
      <c r="BC26" s="240"/>
      <c r="BD26" s="240"/>
      <c r="BE26" s="240"/>
      <c r="BF26" s="240"/>
      <c r="BG26" s="240"/>
      <c r="BH26" s="60"/>
      <c r="BI26" s="60"/>
      <c r="BJ26" s="54"/>
    </row>
    <row r="27" spans="1:62" ht="10.050000000000001" customHeight="1" thickBot="1" x14ac:dyDescent="0.35">
      <c r="A27" s="179"/>
      <c r="B27" s="131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58"/>
      <c r="P27" s="60"/>
      <c r="Q27" s="60"/>
      <c r="R27" s="60"/>
      <c r="S27" s="60"/>
      <c r="T27" s="60"/>
      <c r="U27" s="240"/>
      <c r="V27" s="240"/>
      <c r="W27" s="240"/>
      <c r="X27" s="240"/>
      <c r="Y27" s="59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59"/>
      <c r="AN27" s="240"/>
      <c r="AO27" s="240"/>
      <c r="AP27" s="240"/>
      <c r="AQ27" s="240"/>
      <c r="AR27" s="60"/>
      <c r="AS27" s="58"/>
      <c r="AT27" s="60"/>
      <c r="AU27" s="60"/>
      <c r="AV27" s="60"/>
      <c r="AW27" s="289"/>
      <c r="AX27" s="289"/>
      <c r="AY27" s="289"/>
      <c r="AZ27" s="289"/>
      <c r="BA27" s="289"/>
      <c r="BB27" s="289"/>
      <c r="BC27" s="60"/>
      <c r="BD27" s="60"/>
      <c r="BE27" s="60"/>
      <c r="BF27" s="60"/>
      <c r="BG27" s="60"/>
      <c r="BH27" s="60"/>
      <c r="BI27" s="60"/>
      <c r="BJ27" s="54"/>
    </row>
    <row r="28" spans="1:62" ht="10.050000000000001" customHeight="1" x14ac:dyDescent="0.3">
      <c r="A28" s="179"/>
      <c r="B28" s="131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58"/>
      <c r="P28" s="60"/>
      <c r="Q28" s="60"/>
      <c r="R28" s="60"/>
      <c r="S28" s="60"/>
      <c r="T28" s="60"/>
      <c r="U28" s="240"/>
      <c r="V28" s="240"/>
      <c r="W28" s="240"/>
      <c r="X28" s="240"/>
      <c r="Y28" s="59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59"/>
      <c r="AN28" s="240"/>
      <c r="AO28" s="240"/>
      <c r="AP28" s="240"/>
      <c r="AQ28" s="240"/>
      <c r="AR28" s="60"/>
      <c r="AS28" s="58"/>
      <c r="AT28" s="60"/>
      <c r="AU28" s="270" t="s">
        <v>6</v>
      </c>
      <c r="AV28" s="271"/>
      <c r="AW28" s="271"/>
      <c r="AX28" s="271"/>
      <c r="AY28" s="271"/>
      <c r="AZ28" s="271"/>
      <c r="BA28" s="271"/>
      <c r="BB28" s="271"/>
      <c r="BC28" s="271"/>
      <c r="BD28" s="283">
        <v>39</v>
      </c>
      <c r="BE28" s="284"/>
      <c r="BF28" s="285"/>
      <c r="BG28" s="60"/>
      <c r="BH28" s="60"/>
      <c r="BI28" s="60"/>
      <c r="BJ28" s="54"/>
    </row>
    <row r="29" spans="1:62" ht="10.050000000000001" customHeight="1" thickBot="1" x14ac:dyDescent="0.35">
      <c r="A29" s="179"/>
      <c r="B29" s="131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58"/>
      <c r="P29" s="60"/>
      <c r="Q29" s="60"/>
      <c r="R29" s="60"/>
      <c r="S29" s="60"/>
      <c r="T29" s="60"/>
      <c r="U29" s="240"/>
      <c r="V29" s="240"/>
      <c r="W29" s="240"/>
      <c r="X29" s="240"/>
      <c r="Y29" s="59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59"/>
      <c r="AN29" s="240"/>
      <c r="AO29" s="240"/>
      <c r="AP29" s="240"/>
      <c r="AQ29" s="240"/>
      <c r="AR29" s="60"/>
      <c r="AS29" s="58"/>
      <c r="AT29" s="60"/>
      <c r="AU29" s="273"/>
      <c r="AV29" s="274"/>
      <c r="AW29" s="274"/>
      <c r="AX29" s="274"/>
      <c r="AY29" s="274"/>
      <c r="AZ29" s="274"/>
      <c r="BA29" s="274"/>
      <c r="BB29" s="274"/>
      <c r="BC29" s="274"/>
      <c r="BD29" s="286"/>
      <c r="BE29" s="287"/>
      <c r="BF29" s="288"/>
      <c r="BG29" s="60"/>
      <c r="BH29" s="60"/>
      <c r="BI29" s="60"/>
      <c r="BJ29" s="54"/>
    </row>
    <row r="30" spans="1:62" ht="10.050000000000001" customHeight="1" x14ac:dyDescent="0.3">
      <c r="A30" s="179"/>
      <c r="B30" s="131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58"/>
      <c r="P30" s="60"/>
      <c r="Q30" s="60"/>
      <c r="R30" s="60"/>
      <c r="S30" s="60"/>
      <c r="T30" s="60"/>
      <c r="U30" s="240"/>
      <c r="V30" s="240"/>
      <c r="W30" s="240"/>
      <c r="X30" s="240"/>
      <c r="Y30" s="59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59"/>
      <c r="AN30" s="240"/>
      <c r="AO30" s="240"/>
      <c r="AP30" s="240"/>
      <c r="AQ30" s="240"/>
      <c r="AR30" s="60"/>
      <c r="AS30" s="58"/>
      <c r="AT30" s="60"/>
      <c r="AU30" s="270" t="s">
        <v>8</v>
      </c>
      <c r="AV30" s="271"/>
      <c r="AW30" s="271"/>
      <c r="AX30" s="271"/>
      <c r="AY30" s="271"/>
      <c r="AZ30" s="271"/>
      <c r="BA30" s="271"/>
      <c r="BB30" s="271"/>
      <c r="BC30" s="271"/>
      <c r="BD30" s="283">
        <v>39</v>
      </c>
      <c r="BE30" s="284"/>
      <c r="BF30" s="285"/>
      <c r="BG30" s="60"/>
      <c r="BH30" s="60"/>
      <c r="BI30" s="60"/>
      <c r="BJ30" s="54"/>
    </row>
    <row r="31" spans="1:62" ht="10.050000000000001" customHeight="1" thickBot="1" x14ac:dyDescent="0.35">
      <c r="A31" s="179"/>
      <c r="B31" s="13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58"/>
      <c r="P31" s="60"/>
      <c r="Q31" s="60"/>
      <c r="R31" s="60"/>
      <c r="S31" s="60"/>
      <c r="T31" s="60"/>
      <c r="U31" s="240"/>
      <c r="V31" s="240"/>
      <c r="W31" s="240"/>
      <c r="X31" s="240"/>
      <c r="Y31" s="59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59"/>
      <c r="AN31" s="240"/>
      <c r="AO31" s="240"/>
      <c r="AP31" s="240"/>
      <c r="AQ31" s="240"/>
      <c r="AR31" s="60"/>
      <c r="AS31" s="58"/>
      <c r="AT31" s="60"/>
      <c r="AU31" s="273"/>
      <c r="AV31" s="274"/>
      <c r="AW31" s="274"/>
      <c r="AX31" s="274"/>
      <c r="AY31" s="274"/>
      <c r="AZ31" s="274"/>
      <c r="BA31" s="274"/>
      <c r="BB31" s="274"/>
      <c r="BC31" s="274"/>
      <c r="BD31" s="286"/>
      <c r="BE31" s="287"/>
      <c r="BF31" s="288"/>
      <c r="BG31" s="60"/>
      <c r="BH31" s="60"/>
      <c r="BI31" s="60"/>
      <c r="BJ31" s="54"/>
    </row>
    <row r="32" spans="1:62" ht="10.050000000000001" customHeight="1" thickBot="1" x14ac:dyDescent="0.35">
      <c r="A32" s="179"/>
      <c r="B32" s="131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58"/>
      <c r="P32" s="60"/>
      <c r="Q32" s="60"/>
      <c r="R32" s="60"/>
      <c r="S32" s="60"/>
      <c r="T32" s="60"/>
      <c r="U32" s="240"/>
      <c r="V32" s="240"/>
      <c r="W32" s="240"/>
      <c r="X32" s="240"/>
      <c r="Y32" s="114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114"/>
      <c r="AN32" s="240"/>
      <c r="AO32" s="240"/>
      <c r="AP32" s="240"/>
      <c r="AQ32" s="240"/>
      <c r="AR32" s="60"/>
      <c r="AS32" s="58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54"/>
    </row>
    <row r="33" spans="1:62" ht="10.050000000000001" customHeight="1" x14ac:dyDescent="0.3">
      <c r="A33" s="179"/>
      <c r="B33" s="403">
        <v>154</v>
      </c>
      <c r="C33" s="404"/>
      <c r="D33" s="405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58"/>
      <c r="P33" s="290">
        <v>152</v>
      </c>
      <c r="Q33" s="291"/>
      <c r="R33" s="292"/>
      <c r="S33" s="60"/>
      <c r="T33" s="60"/>
      <c r="U33" s="240"/>
      <c r="V33" s="240"/>
      <c r="W33" s="441">
        <v>155</v>
      </c>
      <c r="X33" s="442"/>
      <c r="Y33" s="443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441">
        <v>155</v>
      </c>
      <c r="AL33" s="442"/>
      <c r="AM33" s="443"/>
      <c r="AN33" s="240"/>
      <c r="AO33" s="240"/>
      <c r="AP33" s="240"/>
      <c r="AQ33" s="240"/>
      <c r="AR33" s="60"/>
      <c r="AS33" s="58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403">
        <v>154</v>
      </c>
      <c r="BH33" s="404"/>
      <c r="BI33" s="405"/>
      <c r="BJ33" s="54"/>
    </row>
    <row r="34" spans="1:62" ht="10.050000000000001" customHeight="1" thickBot="1" x14ac:dyDescent="0.35">
      <c r="A34" s="180"/>
      <c r="B34" s="406"/>
      <c r="C34" s="407"/>
      <c r="D34" s="408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58"/>
      <c r="P34" s="293"/>
      <c r="Q34" s="294"/>
      <c r="R34" s="295"/>
      <c r="S34" s="57"/>
      <c r="T34" s="57"/>
      <c r="U34" s="240"/>
      <c r="V34" s="240"/>
      <c r="W34" s="444"/>
      <c r="X34" s="445"/>
      <c r="Y34" s="446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444"/>
      <c r="AL34" s="445"/>
      <c r="AM34" s="446"/>
      <c r="AN34" s="240"/>
      <c r="AO34" s="240"/>
      <c r="AP34" s="240"/>
      <c r="AQ34" s="240"/>
      <c r="AR34" s="57"/>
      <c r="AS34" s="66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406"/>
      <c r="BH34" s="407"/>
      <c r="BI34" s="408"/>
      <c r="BJ34" s="115"/>
    </row>
    <row r="35" spans="1:62" ht="10.050000000000001" customHeight="1" thickBot="1" x14ac:dyDescent="0.35">
      <c r="A35" s="177"/>
      <c r="B35" s="181"/>
      <c r="C35" s="182"/>
      <c r="D35" s="182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75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75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39"/>
    </row>
    <row r="36" spans="1:62" ht="10.050000000000001" customHeight="1" thickBot="1" x14ac:dyDescent="0.35">
      <c r="A36" s="183"/>
      <c r="B36" s="131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119"/>
      <c r="N36" s="120"/>
      <c r="O36" s="96"/>
      <c r="P36" s="121"/>
      <c r="Q36" s="122"/>
      <c r="R36" s="122"/>
      <c r="S36" s="122"/>
      <c r="T36" s="122"/>
      <c r="U36" s="122"/>
      <c r="V36" s="122"/>
      <c r="W36" s="122"/>
      <c r="X36" s="123"/>
      <c r="Y36" s="124"/>
      <c r="Z36" s="121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4"/>
      <c r="AN36" s="121"/>
      <c r="AO36" s="122"/>
      <c r="AP36" s="122"/>
      <c r="AQ36" s="122"/>
      <c r="AR36" s="122"/>
      <c r="AS36" s="75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213"/>
    </row>
    <row r="37" spans="1:62" ht="10.050000000000001" customHeight="1" thickBot="1" x14ac:dyDescent="0.35">
      <c r="A37" s="183"/>
      <c r="B37" s="131"/>
      <c r="C37" s="184"/>
      <c r="D37" s="185"/>
      <c r="E37" s="185"/>
      <c r="F37" s="185"/>
      <c r="G37" s="126"/>
      <c r="H37" s="126"/>
      <c r="I37" s="126"/>
      <c r="J37" s="126"/>
      <c r="K37" s="126"/>
      <c r="L37" s="126"/>
      <c r="M37" s="126"/>
      <c r="N37" s="126"/>
      <c r="O37" s="126"/>
      <c r="P37" s="127"/>
      <c r="Q37" s="127"/>
      <c r="R37" s="127"/>
      <c r="S37" s="128"/>
      <c r="T37" s="127"/>
      <c r="U37" s="127"/>
      <c r="V37" s="127"/>
      <c r="W37" s="83"/>
      <c r="X37" s="129"/>
      <c r="Y37" s="130"/>
      <c r="Z37" s="131"/>
      <c r="AA37" s="83"/>
      <c r="AB37" s="132"/>
      <c r="AC37" s="132"/>
      <c r="AD37" s="132"/>
      <c r="AE37" s="133"/>
      <c r="AF37" s="133"/>
      <c r="AG37" s="133"/>
      <c r="AH37" s="132"/>
      <c r="AI37" s="132"/>
      <c r="AJ37" s="132"/>
      <c r="AK37" s="83"/>
      <c r="AL37" s="60"/>
      <c r="AM37" s="134"/>
      <c r="AN37" s="131"/>
      <c r="AO37" s="83"/>
      <c r="AP37" s="127"/>
      <c r="AQ37" s="127"/>
      <c r="AR37" s="127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7"/>
      <c r="BF37" s="127"/>
      <c r="BG37" s="127"/>
      <c r="BH37" s="83"/>
      <c r="BI37" s="60"/>
      <c r="BJ37" s="125"/>
    </row>
    <row r="38" spans="1:62" ht="10.050000000000001" customHeight="1" x14ac:dyDescent="0.3">
      <c r="A38" s="183"/>
      <c r="B38" s="131"/>
      <c r="C38" s="140"/>
      <c r="D38" s="258">
        <v>151</v>
      </c>
      <c r="E38" s="259"/>
      <c r="F38" s="260"/>
      <c r="G38" s="60"/>
      <c r="H38" s="60"/>
      <c r="I38" s="60"/>
      <c r="J38" s="60"/>
      <c r="K38" s="119"/>
      <c r="L38" s="137"/>
      <c r="M38" s="119"/>
      <c r="N38" s="60"/>
      <c r="O38" s="138"/>
      <c r="P38" s="429"/>
      <c r="Q38" s="342"/>
      <c r="R38" s="342"/>
      <c r="S38" s="60"/>
      <c r="T38" s="258">
        <v>151</v>
      </c>
      <c r="U38" s="259"/>
      <c r="V38" s="260"/>
      <c r="W38" s="139"/>
      <c r="X38" s="129"/>
      <c r="Y38" s="130"/>
      <c r="Z38" s="131"/>
      <c r="AA38" s="140"/>
      <c r="AB38" s="258">
        <v>151</v>
      </c>
      <c r="AC38" s="259"/>
      <c r="AD38" s="260"/>
      <c r="AE38" s="60"/>
      <c r="AF38" s="60"/>
      <c r="AG38" s="60"/>
      <c r="AH38" s="258">
        <v>151</v>
      </c>
      <c r="AI38" s="259"/>
      <c r="AJ38" s="260"/>
      <c r="AK38" s="139"/>
      <c r="AL38" s="60"/>
      <c r="AM38" s="134"/>
      <c r="AN38" s="131"/>
      <c r="AO38" s="140"/>
      <c r="AP38" s="258">
        <v>151</v>
      </c>
      <c r="AQ38" s="259"/>
      <c r="AR38" s="2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258">
        <v>151</v>
      </c>
      <c r="BF38" s="259"/>
      <c r="BG38" s="260"/>
      <c r="BH38" s="139"/>
      <c r="BI38" s="60"/>
      <c r="BJ38" s="125"/>
    </row>
    <row r="39" spans="1:62" ht="10.050000000000001" customHeight="1" thickBot="1" x14ac:dyDescent="0.35">
      <c r="A39" s="183"/>
      <c r="B39" s="131"/>
      <c r="C39" s="140"/>
      <c r="D39" s="261"/>
      <c r="E39" s="262"/>
      <c r="F39" s="263"/>
      <c r="G39" s="60"/>
      <c r="H39" s="60"/>
      <c r="I39" s="60"/>
      <c r="J39" s="119"/>
      <c r="K39" s="137"/>
      <c r="L39" s="119"/>
      <c r="M39" s="60"/>
      <c r="N39" s="60"/>
      <c r="O39" s="138"/>
      <c r="P39" s="430"/>
      <c r="Q39" s="343"/>
      <c r="R39" s="343"/>
      <c r="S39" s="60"/>
      <c r="T39" s="261"/>
      <c r="U39" s="262"/>
      <c r="V39" s="263"/>
      <c r="W39" s="139"/>
      <c r="X39" s="129"/>
      <c r="Y39" s="130"/>
      <c r="Z39" s="131"/>
      <c r="AA39" s="140"/>
      <c r="AB39" s="261"/>
      <c r="AC39" s="262"/>
      <c r="AD39" s="352"/>
      <c r="AE39" s="60"/>
      <c r="AF39" s="60"/>
      <c r="AG39" s="60"/>
      <c r="AH39" s="353"/>
      <c r="AI39" s="354"/>
      <c r="AJ39" s="263"/>
      <c r="AK39" s="139"/>
      <c r="AL39" s="60"/>
      <c r="AM39" s="134"/>
      <c r="AN39" s="131"/>
      <c r="AO39" s="140"/>
      <c r="AP39" s="261"/>
      <c r="AQ39" s="262"/>
      <c r="AR39" s="263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261"/>
      <c r="BF39" s="262"/>
      <c r="BG39" s="263"/>
      <c r="BH39" s="139"/>
      <c r="BI39" s="60"/>
      <c r="BJ39" s="125"/>
    </row>
    <row r="40" spans="1:62" ht="10.050000000000001" customHeight="1" x14ac:dyDescent="0.3">
      <c r="A40" s="183"/>
      <c r="B40" s="131"/>
      <c r="C40" s="144"/>
      <c r="D40" s="60"/>
      <c r="E40" s="60"/>
      <c r="F40" s="60"/>
      <c r="G40" s="60"/>
      <c r="H40" s="60"/>
      <c r="I40" s="119"/>
      <c r="J40" s="137"/>
      <c r="K40" s="119"/>
      <c r="L40" s="60"/>
      <c r="M40" s="60"/>
      <c r="N40" s="60"/>
      <c r="O40" s="143"/>
      <c r="P40" s="60"/>
      <c r="Q40" s="60"/>
      <c r="R40" s="60"/>
      <c r="S40" s="60"/>
      <c r="T40" s="60"/>
      <c r="U40" s="60"/>
      <c r="V40" s="60"/>
      <c r="W40" s="144"/>
      <c r="X40" s="129"/>
      <c r="Y40" s="130"/>
      <c r="Z40" s="131"/>
      <c r="AA40" s="144"/>
      <c r="AB40" s="60"/>
      <c r="AC40" s="60"/>
      <c r="AD40" s="289" t="s">
        <v>31</v>
      </c>
      <c r="AE40" s="289"/>
      <c r="AF40" s="289"/>
      <c r="AG40" s="289"/>
      <c r="AH40" s="289"/>
      <c r="AI40" s="289"/>
      <c r="AJ40" s="60"/>
      <c r="AK40" s="144"/>
      <c r="AL40" s="60"/>
      <c r="AM40" s="134"/>
      <c r="AN40" s="131"/>
      <c r="AO40" s="144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144"/>
      <c r="BI40" s="60"/>
      <c r="BJ40" s="125"/>
    </row>
    <row r="41" spans="1:62" ht="10.050000000000001" customHeight="1" x14ac:dyDescent="0.3">
      <c r="A41" s="183"/>
      <c r="B41" s="131"/>
      <c r="C41" s="144"/>
      <c r="D41" s="60"/>
      <c r="E41" s="60"/>
      <c r="F41" s="60"/>
      <c r="G41" s="60"/>
      <c r="H41" s="119"/>
      <c r="I41" s="137"/>
      <c r="J41" s="119"/>
      <c r="K41" s="289" t="s">
        <v>32</v>
      </c>
      <c r="L41" s="289"/>
      <c r="M41" s="289"/>
      <c r="N41" s="289"/>
      <c r="O41" s="289"/>
      <c r="P41" s="289"/>
      <c r="Q41" s="60"/>
      <c r="R41" s="60"/>
      <c r="S41" s="60"/>
      <c r="T41" s="60"/>
      <c r="U41" s="60"/>
      <c r="V41" s="60"/>
      <c r="W41" s="144"/>
      <c r="X41" s="129"/>
      <c r="Y41" s="130"/>
      <c r="Z41" s="131"/>
      <c r="AA41" s="144"/>
      <c r="AB41" s="60"/>
      <c r="AC41" s="60"/>
      <c r="AD41" s="289"/>
      <c r="AE41" s="289"/>
      <c r="AF41" s="289"/>
      <c r="AG41" s="289"/>
      <c r="AH41" s="289"/>
      <c r="AI41" s="289"/>
      <c r="AJ41" s="60"/>
      <c r="AK41" s="144"/>
      <c r="AL41" s="60"/>
      <c r="AM41" s="134"/>
      <c r="AN41" s="131"/>
      <c r="AO41" s="144"/>
      <c r="AP41" s="60"/>
      <c r="AQ41" s="60"/>
      <c r="AR41" s="60"/>
      <c r="AS41" s="60"/>
      <c r="AT41" s="60"/>
      <c r="AU41" s="289" t="s">
        <v>32</v>
      </c>
      <c r="AV41" s="289"/>
      <c r="AW41" s="289"/>
      <c r="AX41" s="289"/>
      <c r="AY41" s="289"/>
      <c r="AZ41" s="289"/>
      <c r="BA41" s="60"/>
      <c r="BB41" s="60"/>
      <c r="BC41" s="60"/>
      <c r="BD41" s="60"/>
      <c r="BE41" s="60"/>
      <c r="BF41" s="60"/>
      <c r="BG41" s="60"/>
      <c r="BH41" s="144"/>
      <c r="BI41" s="60"/>
      <c r="BJ41" s="125"/>
    </row>
    <row r="42" spans="1:62" ht="10.050000000000001" customHeight="1" thickBot="1" x14ac:dyDescent="0.35">
      <c r="A42" s="183"/>
      <c r="B42" s="131"/>
      <c r="C42" s="144"/>
      <c r="D42" s="60"/>
      <c r="E42" s="60"/>
      <c r="F42" s="60"/>
      <c r="G42" s="119"/>
      <c r="H42" s="137"/>
      <c r="I42" s="119"/>
      <c r="J42" s="60"/>
      <c r="K42" s="289"/>
      <c r="L42" s="289"/>
      <c r="M42" s="289"/>
      <c r="N42" s="289"/>
      <c r="O42" s="289"/>
      <c r="P42" s="289"/>
      <c r="Q42" s="60"/>
      <c r="R42" s="60"/>
      <c r="S42" s="60"/>
      <c r="T42" s="60"/>
      <c r="U42" s="60"/>
      <c r="V42" s="60"/>
      <c r="W42" s="144"/>
      <c r="X42" s="129"/>
      <c r="Y42" s="130"/>
      <c r="Z42" s="131"/>
      <c r="AA42" s="144"/>
      <c r="AB42" s="60"/>
      <c r="AC42" s="60"/>
      <c r="AD42" s="60"/>
      <c r="AE42" s="60"/>
      <c r="AF42" s="60"/>
      <c r="AG42" s="60"/>
      <c r="AH42" s="60"/>
      <c r="AI42" s="60"/>
      <c r="AJ42" s="60"/>
      <c r="AK42" s="144"/>
      <c r="AL42" s="60"/>
      <c r="AM42" s="134"/>
      <c r="AN42" s="131"/>
      <c r="AO42" s="144"/>
      <c r="AP42" s="60"/>
      <c r="AQ42" s="60"/>
      <c r="AR42" s="60"/>
      <c r="AS42" s="60"/>
      <c r="AT42" s="60"/>
      <c r="AU42" s="289"/>
      <c r="AV42" s="289"/>
      <c r="AW42" s="289"/>
      <c r="AX42" s="289"/>
      <c r="AY42" s="289"/>
      <c r="AZ42" s="289"/>
      <c r="BA42" s="60"/>
      <c r="BB42" s="60"/>
      <c r="BC42" s="60"/>
      <c r="BD42" s="60"/>
      <c r="BE42" s="60"/>
      <c r="BF42" s="60"/>
      <c r="BG42" s="60"/>
      <c r="BH42" s="144"/>
      <c r="BI42" s="60"/>
      <c r="BJ42" s="125"/>
    </row>
    <row r="43" spans="1:62" ht="10.050000000000001" customHeight="1" x14ac:dyDescent="0.3">
      <c r="A43" s="183"/>
      <c r="B43" s="131"/>
      <c r="C43" s="144"/>
      <c r="D43" s="60"/>
      <c r="E43" s="60"/>
      <c r="F43" s="119"/>
      <c r="G43" s="137"/>
      <c r="H43" s="119"/>
      <c r="I43" s="60"/>
      <c r="J43" s="60"/>
      <c r="K43" s="60"/>
      <c r="L43" s="60"/>
      <c r="M43" s="60"/>
      <c r="N43" s="60"/>
      <c r="O43" s="138"/>
      <c r="P43" s="428">
        <v>153</v>
      </c>
      <c r="Q43" s="299"/>
      <c r="R43" s="300"/>
      <c r="S43" s="60"/>
      <c r="T43" s="60"/>
      <c r="U43" s="60"/>
      <c r="V43" s="60"/>
      <c r="W43" s="144"/>
      <c r="X43" s="129"/>
      <c r="Y43" s="130"/>
      <c r="Z43" s="131"/>
      <c r="AA43" s="144"/>
      <c r="AB43" s="60"/>
      <c r="AC43" s="60"/>
      <c r="AD43" s="60"/>
      <c r="AE43" s="60"/>
      <c r="AF43" s="60"/>
      <c r="AG43" s="60"/>
      <c r="AH43" s="60"/>
      <c r="AI43" s="60"/>
      <c r="AJ43" s="60"/>
      <c r="AK43" s="144"/>
      <c r="AL43" s="60"/>
      <c r="AM43" s="134"/>
      <c r="AN43" s="131"/>
      <c r="AO43" s="144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144"/>
      <c r="BI43" s="60"/>
      <c r="BJ43" s="125"/>
    </row>
    <row r="44" spans="1:62" ht="10.050000000000001" customHeight="1" thickBot="1" x14ac:dyDescent="0.35">
      <c r="A44" s="183"/>
      <c r="B44" s="131"/>
      <c r="C44" s="144"/>
      <c r="D44" s="60"/>
      <c r="E44" s="119"/>
      <c r="F44" s="137"/>
      <c r="G44" s="119"/>
      <c r="H44" s="60"/>
      <c r="I44" s="60"/>
      <c r="J44" s="60"/>
      <c r="K44" s="60"/>
      <c r="L44" s="60"/>
      <c r="M44" s="60"/>
      <c r="N44" s="60"/>
      <c r="O44" s="146"/>
      <c r="P44" s="301"/>
      <c r="Q44" s="302"/>
      <c r="R44" s="303"/>
      <c r="S44" s="60"/>
      <c r="T44" s="60"/>
      <c r="U44" s="60"/>
      <c r="V44" s="60"/>
      <c r="W44" s="144"/>
      <c r="X44" s="129"/>
      <c r="Y44" s="130"/>
      <c r="Z44" s="131"/>
      <c r="AA44" s="144"/>
      <c r="AB44" s="60"/>
      <c r="AC44" s="60"/>
      <c r="AD44" s="60"/>
      <c r="AE44" s="60"/>
      <c r="AF44" s="60"/>
      <c r="AG44" s="60"/>
      <c r="AH44" s="60"/>
      <c r="AI44" s="60"/>
      <c r="AJ44" s="60"/>
      <c r="AK44" s="144"/>
      <c r="AL44" s="60"/>
      <c r="AM44" s="134"/>
      <c r="AN44" s="131"/>
      <c r="AO44" s="144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144"/>
      <c r="BI44" s="60"/>
      <c r="BJ44" s="125"/>
    </row>
    <row r="45" spans="1:62" ht="10.050000000000001" customHeight="1" thickBot="1" x14ac:dyDescent="0.35">
      <c r="A45" s="183"/>
      <c r="B45" s="131"/>
      <c r="C45" s="140"/>
      <c r="D45" s="258">
        <v>151</v>
      </c>
      <c r="E45" s="259"/>
      <c r="F45" s="260"/>
      <c r="G45" s="60"/>
      <c r="H45" s="60"/>
      <c r="I45" s="60"/>
      <c r="J45" s="60"/>
      <c r="K45" s="60"/>
      <c r="L45" s="60"/>
      <c r="M45" s="60"/>
      <c r="N45" s="119"/>
      <c r="O45" s="210"/>
      <c r="P45" s="121"/>
      <c r="Q45" s="122"/>
      <c r="R45" s="122"/>
      <c r="S45" s="122"/>
      <c r="T45" s="258">
        <v>151</v>
      </c>
      <c r="U45" s="259"/>
      <c r="V45" s="260"/>
      <c r="W45" s="139"/>
      <c r="X45" s="123"/>
      <c r="Y45" s="124"/>
      <c r="Z45" s="121"/>
      <c r="AA45" s="140"/>
      <c r="AB45" s="258">
        <v>151</v>
      </c>
      <c r="AC45" s="259"/>
      <c r="AD45" s="260"/>
      <c r="AE45" s="122"/>
      <c r="AF45" s="122"/>
      <c r="AG45" s="122"/>
      <c r="AH45" s="258">
        <v>151</v>
      </c>
      <c r="AI45" s="259"/>
      <c r="AJ45" s="260"/>
      <c r="AK45" s="139"/>
      <c r="AL45" s="122"/>
      <c r="AM45" s="124"/>
      <c r="AN45" s="121"/>
      <c r="AO45" s="140"/>
      <c r="AP45" s="258">
        <v>151</v>
      </c>
      <c r="AQ45" s="259"/>
      <c r="AR45" s="260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258">
        <v>151</v>
      </c>
      <c r="BF45" s="259"/>
      <c r="BG45" s="260"/>
      <c r="BH45" s="139"/>
      <c r="BI45" s="122"/>
      <c r="BJ45" s="125"/>
    </row>
    <row r="46" spans="1:62" ht="10.050000000000001" customHeight="1" thickBot="1" x14ac:dyDescent="0.35">
      <c r="A46" s="183"/>
      <c r="B46" s="131"/>
      <c r="C46" s="140"/>
      <c r="D46" s="261"/>
      <c r="E46" s="262"/>
      <c r="F46" s="263"/>
      <c r="G46" s="60"/>
      <c r="H46" s="60"/>
      <c r="I46" s="60"/>
      <c r="J46" s="60"/>
      <c r="K46" s="60"/>
      <c r="L46" s="60"/>
      <c r="M46" s="119"/>
      <c r="N46" s="151"/>
      <c r="O46" s="119"/>
      <c r="P46" s="97"/>
      <c r="Q46" s="97"/>
      <c r="R46" s="97"/>
      <c r="S46" s="97"/>
      <c r="T46" s="261"/>
      <c r="U46" s="262"/>
      <c r="V46" s="263"/>
      <c r="W46" s="152"/>
      <c r="X46" s="129"/>
      <c r="Y46" s="153"/>
      <c r="Z46" s="131"/>
      <c r="AA46" s="154"/>
      <c r="AB46" s="261"/>
      <c r="AC46" s="262"/>
      <c r="AD46" s="263"/>
      <c r="AE46" s="97"/>
      <c r="AF46" s="97"/>
      <c r="AG46" s="97"/>
      <c r="AH46" s="261"/>
      <c r="AI46" s="262"/>
      <c r="AJ46" s="263"/>
      <c r="AK46" s="152"/>
      <c r="AL46" s="57"/>
      <c r="AM46" s="134"/>
      <c r="AN46" s="131"/>
      <c r="AO46" s="154"/>
      <c r="AP46" s="261"/>
      <c r="AQ46" s="262"/>
      <c r="AR46" s="263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261"/>
      <c r="BF46" s="262"/>
      <c r="BG46" s="263"/>
      <c r="BH46" s="152"/>
      <c r="BI46" s="57"/>
      <c r="BJ46" s="125"/>
    </row>
    <row r="47" spans="1:62" ht="10.050000000000001" customHeight="1" thickBot="1" x14ac:dyDescent="0.35">
      <c r="A47" s="183"/>
      <c r="B47" s="186"/>
      <c r="C47" s="184"/>
      <c r="D47" s="187"/>
      <c r="E47" s="128"/>
      <c r="F47" s="128"/>
      <c r="G47" s="126"/>
      <c r="H47" s="126"/>
      <c r="I47" s="126"/>
      <c r="J47" s="126"/>
      <c r="K47" s="126"/>
      <c r="L47" s="126"/>
      <c r="M47" s="126"/>
      <c r="N47" s="126"/>
      <c r="O47" s="126"/>
      <c r="P47" s="128"/>
      <c r="Q47" s="128"/>
      <c r="R47" s="128"/>
      <c r="S47" s="128"/>
      <c r="T47" s="128"/>
      <c r="U47" s="128"/>
      <c r="V47" s="128"/>
      <c r="W47" s="83"/>
      <c r="X47" s="129"/>
      <c r="Y47" s="124"/>
      <c r="Z47" s="131"/>
      <c r="AA47" s="83"/>
      <c r="AB47" s="133"/>
      <c r="AC47" s="133"/>
      <c r="AD47" s="133"/>
      <c r="AE47" s="133"/>
      <c r="AF47" s="133"/>
      <c r="AG47" s="133"/>
      <c r="AH47" s="133"/>
      <c r="AI47" s="133"/>
      <c r="AJ47" s="133"/>
      <c r="AK47" s="83"/>
      <c r="AL47" s="60"/>
      <c r="AM47" s="124"/>
      <c r="AN47" s="131"/>
      <c r="AO47" s="83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83"/>
      <c r="BI47" s="60"/>
      <c r="BJ47" s="125"/>
    </row>
    <row r="48" spans="1:62" ht="10.050000000000001" customHeight="1" thickBot="1" x14ac:dyDescent="0.35">
      <c r="A48" s="189"/>
      <c r="B48" s="190"/>
      <c r="C48" s="155"/>
      <c r="D48" s="97"/>
      <c r="E48" s="97"/>
      <c r="F48" s="97"/>
      <c r="G48" s="97"/>
      <c r="H48" s="97"/>
      <c r="I48" s="97"/>
      <c r="J48" s="97"/>
      <c r="K48" s="155"/>
      <c r="L48" s="151"/>
      <c r="M48" s="155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156"/>
      <c r="Y48" s="157"/>
      <c r="Z48" s="158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159"/>
      <c r="AN48" s="160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2"/>
    </row>
    <row r="49" spans="1:62" ht="10.050000000000001" customHeight="1" thickBot="1" x14ac:dyDescent="0.35">
      <c r="A49" s="191"/>
      <c r="B49" s="169"/>
      <c r="C49" s="170"/>
      <c r="D49" s="170"/>
      <c r="E49" s="163"/>
      <c r="F49" s="163"/>
      <c r="G49" s="163"/>
      <c r="H49" s="163"/>
      <c r="I49" s="163"/>
      <c r="J49" s="43"/>
      <c r="K49" s="43"/>
      <c r="L49" s="4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4"/>
      <c r="Y49" s="5"/>
      <c r="Z49" s="165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7"/>
      <c r="AM49" s="168"/>
      <c r="AN49" s="169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70"/>
      <c r="BH49" s="170"/>
      <c r="BI49" s="170"/>
      <c r="BJ49" s="191"/>
    </row>
    <row r="50" spans="1:62" ht="10.050000000000001" customHeight="1" x14ac:dyDescent="0.3">
      <c r="A50" s="192"/>
      <c r="B50" s="290">
        <v>152</v>
      </c>
      <c r="C50" s="431"/>
      <c r="D50" s="432"/>
      <c r="E50" s="1"/>
      <c r="F50" s="1"/>
      <c r="G50" s="1"/>
      <c r="H50" s="1"/>
      <c r="I50" s="6"/>
      <c r="J50" s="30"/>
      <c r="K50" s="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403">
        <v>154</v>
      </c>
      <c r="Y50" s="436"/>
      <c r="Z50" s="437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403">
        <v>154</v>
      </c>
      <c r="AM50" s="436"/>
      <c r="AN50" s="437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90">
        <v>152</v>
      </c>
      <c r="BH50" s="431"/>
      <c r="BI50" s="432"/>
      <c r="BJ50" s="171"/>
    </row>
    <row r="51" spans="1:62" ht="10.050000000000001" customHeight="1" thickBot="1" x14ac:dyDescent="0.35">
      <c r="A51" s="192"/>
      <c r="B51" s="433"/>
      <c r="C51" s="434"/>
      <c r="D51" s="435"/>
      <c r="E51" s="1"/>
      <c r="F51" s="1"/>
      <c r="G51" s="1"/>
      <c r="H51" s="6"/>
      <c r="I51" s="30"/>
      <c r="J51" s="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438"/>
      <c r="Y51" s="439"/>
      <c r="Z51" s="440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438"/>
      <c r="AM51" s="439"/>
      <c r="AN51" s="440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433"/>
      <c r="BH51" s="434"/>
      <c r="BI51" s="435"/>
      <c r="BJ51" s="171"/>
    </row>
    <row r="52" spans="1:62" ht="10.050000000000001" customHeight="1" x14ac:dyDescent="0.3">
      <c r="A52" s="192"/>
      <c r="B52" s="168"/>
      <c r="C52" s="1"/>
      <c r="D52" s="1"/>
      <c r="E52" s="1"/>
      <c r="F52" s="1"/>
      <c r="G52" s="6"/>
      <c r="H52" s="30"/>
      <c r="I52" s="6"/>
      <c r="J52" s="1"/>
      <c r="K52" s="1"/>
      <c r="L52" s="289" t="s">
        <v>32</v>
      </c>
      <c r="M52" s="289"/>
      <c r="N52" s="289"/>
      <c r="O52" s="289"/>
      <c r="P52" s="289"/>
      <c r="Q52" s="289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9" t="s">
        <v>31</v>
      </c>
      <c r="AD52" s="289"/>
      <c r="AE52" s="289"/>
      <c r="AF52" s="289"/>
      <c r="AG52" s="289"/>
      <c r="AH52" s="28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72"/>
    </row>
    <row r="53" spans="1:62" ht="10.050000000000001" customHeight="1" thickBot="1" x14ac:dyDescent="0.35">
      <c r="A53" s="192"/>
      <c r="B53" s="168"/>
      <c r="C53" s="1"/>
      <c r="D53" s="1"/>
      <c r="E53" s="1"/>
      <c r="F53" s="6"/>
      <c r="G53" s="30"/>
      <c r="H53" s="6"/>
      <c r="I53" s="1"/>
      <c r="J53" s="1"/>
      <c r="K53" s="1"/>
      <c r="L53" s="289"/>
      <c r="M53" s="289"/>
      <c r="N53" s="289"/>
      <c r="O53" s="289"/>
      <c r="P53" s="289"/>
      <c r="Q53" s="289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9"/>
      <c r="AD53" s="289"/>
      <c r="AE53" s="289"/>
      <c r="AF53" s="289"/>
      <c r="AG53" s="289"/>
      <c r="AH53" s="28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72"/>
    </row>
    <row r="54" spans="1:62" ht="10.050000000000001" customHeight="1" x14ac:dyDescent="0.3">
      <c r="A54" s="192"/>
      <c r="B54" s="168"/>
      <c r="C54" s="1"/>
      <c r="D54" s="1"/>
      <c r="E54" s="6"/>
      <c r="F54" s="30"/>
      <c r="G54" s="6"/>
      <c r="H54" s="1"/>
      <c r="I54" s="1"/>
      <c r="J54" s="270" t="s">
        <v>6</v>
      </c>
      <c r="K54" s="271"/>
      <c r="L54" s="271"/>
      <c r="M54" s="271"/>
      <c r="N54" s="271"/>
      <c r="O54" s="271"/>
      <c r="P54" s="271"/>
      <c r="Q54" s="271"/>
      <c r="R54" s="271"/>
      <c r="S54" s="283">
        <v>66</v>
      </c>
      <c r="T54" s="284"/>
      <c r="U54" s="285"/>
      <c r="V54" s="1"/>
      <c r="W54" s="1"/>
      <c r="X54" s="1"/>
      <c r="Y54" s="1"/>
      <c r="Z54" s="1"/>
      <c r="AA54" s="270" t="s">
        <v>6</v>
      </c>
      <c r="AB54" s="271"/>
      <c r="AC54" s="271"/>
      <c r="AD54" s="271"/>
      <c r="AE54" s="271"/>
      <c r="AF54" s="271"/>
      <c r="AG54" s="271"/>
      <c r="AH54" s="271"/>
      <c r="AI54" s="271"/>
      <c r="AJ54" s="283">
        <v>24</v>
      </c>
      <c r="AK54" s="284"/>
      <c r="AL54" s="285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72"/>
    </row>
    <row r="55" spans="1:62" ht="10.050000000000001" customHeight="1" thickBot="1" x14ac:dyDescent="0.35">
      <c r="A55" s="192"/>
      <c r="B55" s="168"/>
      <c r="C55" s="1"/>
      <c r="D55" s="6"/>
      <c r="E55" s="30"/>
      <c r="F55" s="6"/>
      <c r="G55" s="1"/>
      <c r="H55" s="1"/>
      <c r="I55" s="1"/>
      <c r="J55" s="273"/>
      <c r="K55" s="274"/>
      <c r="L55" s="274"/>
      <c r="M55" s="274"/>
      <c r="N55" s="274"/>
      <c r="O55" s="274"/>
      <c r="P55" s="274"/>
      <c r="Q55" s="274"/>
      <c r="R55" s="274"/>
      <c r="S55" s="286"/>
      <c r="T55" s="287"/>
      <c r="U55" s="288"/>
      <c r="V55" s="1"/>
      <c r="W55" s="1"/>
      <c r="X55" s="1"/>
      <c r="Y55" s="1"/>
      <c r="Z55" s="1"/>
      <c r="AA55" s="273"/>
      <c r="AB55" s="274"/>
      <c r="AC55" s="274"/>
      <c r="AD55" s="274"/>
      <c r="AE55" s="274"/>
      <c r="AF55" s="274"/>
      <c r="AG55" s="274"/>
      <c r="AH55" s="274"/>
      <c r="AI55" s="274"/>
      <c r="AJ55" s="286"/>
      <c r="AK55" s="287"/>
      <c r="AL55" s="288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72"/>
    </row>
    <row r="56" spans="1:62" ht="10.050000000000001" customHeight="1" thickBot="1" x14ac:dyDescent="0.35">
      <c r="A56" s="192"/>
      <c r="B56" s="168"/>
      <c r="C56" s="6"/>
      <c r="D56" s="30"/>
      <c r="E56" s="6"/>
      <c r="F56" s="1"/>
      <c r="G56" s="1"/>
      <c r="H56" s="1"/>
      <c r="I56" s="1"/>
      <c r="J56" s="270" t="s">
        <v>8</v>
      </c>
      <c r="K56" s="271"/>
      <c r="L56" s="271"/>
      <c r="M56" s="271"/>
      <c r="N56" s="271"/>
      <c r="O56" s="271"/>
      <c r="P56" s="271"/>
      <c r="Q56" s="271"/>
      <c r="R56" s="271"/>
      <c r="S56" s="283">
        <v>29</v>
      </c>
      <c r="T56" s="284"/>
      <c r="U56" s="285"/>
      <c r="V56" s="1"/>
      <c r="W56" s="1"/>
      <c r="X56" s="1"/>
      <c r="Y56" s="1"/>
      <c r="Z56" s="1"/>
      <c r="AA56" s="270" t="s">
        <v>8</v>
      </c>
      <c r="AB56" s="271"/>
      <c r="AC56" s="271"/>
      <c r="AD56" s="271"/>
      <c r="AE56" s="271"/>
      <c r="AF56" s="271"/>
      <c r="AG56" s="271"/>
      <c r="AH56" s="271"/>
      <c r="AI56" s="271"/>
      <c r="AJ56" s="283">
        <v>29</v>
      </c>
      <c r="AK56" s="284"/>
      <c r="AL56" s="285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72"/>
    </row>
    <row r="57" spans="1:62" ht="10.050000000000001" customHeight="1" thickBot="1" x14ac:dyDescent="0.35">
      <c r="A57" s="192"/>
      <c r="B57" s="193"/>
      <c r="C57" s="30"/>
      <c r="D57" s="6"/>
      <c r="E57" s="298">
        <v>153</v>
      </c>
      <c r="F57" s="423"/>
      <c r="G57" s="424"/>
      <c r="H57" s="1"/>
      <c r="I57" s="1"/>
      <c r="J57" s="273"/>
      <c r="K57" s="274"/>
      <c r="L57" s="274"/>
      <c r="M57" s="274"/>
      <c r="N57" s="274"/>
      <c r="O57" s="274"/>
      <c r="P57" s="274"/>
      <c r="Q57" s="274"/>
      <c r="R57" s="274"/>
      <c r="S57" s="286"/>
      <c r="T57" s="287"/>
      <c r="U57" s="288"/>
      <c r="V57" s="1"/>
      <c r="W57" s="1"/>
      <c r="X57" s="1"/>
      <c r="Y57" s="1"/>
      <c r="Z57" s="1"/>
      <c r="AA57" s="273"/>
      <c r="AB57" s="274"/>
      <c r="AC57" s="274"/>
      <c r="AD57" s="274"/>
      <c r="AE57" s="274"/>
      <c r="AF57" s="274"/>
      <c r="AG57" s="274"/>
      <c r="AH57" s="274"/>
      <c r="AI57" s="274"/>
      <c r="AJ57" s="286"/>
      <c r="AK57" s="287"/>
      <c r="AL57" s="288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98">
        <v>153</v>
      </c>
      <c r="BH57" s="423"/>
      <c r="BI57" s="424"/>
      <c r="BJ57" s="171"/>
    </row>
    <row r="58" spans="1:62" ht="10.050000000000001" customHeight="1" thickBot="1" x14ac:dyDescent="0.35">
      <c r="A58" s="194"/>
      <c r="B58" s="195"/>
      <c r="C58" s="196"/>
      <c r="D58" s="174"/>
      <c r="E58" s="425"/>
      <c r="F58" s="426"/>
      <c r="G58" s="427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425"/>
      <c r="BH58" s="426"/>
      <c r="BI58" s="427"/>
      <c r="BJ58" s="175"/>
    </row>
    <row r="59" spans="1:62" ht="10.050000000000001" customHeight="1" thickBot="1" x14ac:dyDescent="0.35">
      <c r="A59" s="191"/>
      <c r="B59" s="197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08"/>
    </row>
  </sheetData>
  <mergeCells count="65">
    <mergeCell ref="E57:G58"/>
    <mergeCell ref="BG57:BI58"/>
    <mergeCell ref="J54:R55"/>
    <mergeCell ref="S54:U55"/>
    <mergeCell ref="AA54:AI55"/>
    <mergeCell ref="AJ54:AL55"/>
    <mergeCell ref="J56:R57"/>
    <mergeCell ref="S56:U57"/>
    <mergeCell ref="AA56:AI57"/>
    <mergeCell ref="AJ56:AL57"/>
    <mergeCell ref="B50:D51"/>
    <mergeCell ref="X50:Z51"/>
    <mergeCell ref="AL50:AN51"/>
    <mergeCell ref="BG50:BI51"/>
    <mergeCell ref="L52:Q53"/>
    <mergeCell ref="AC52:AH53"/>
    <mergeCell ref="D45:F46"/>
    <mergeCell ref="T45:V46"/>
    <mergeCell ref="AB45:AD46"/>
    <mergeCell ref="AH45:AJ46"/>
    <mergeCell ref="AP45:AR46"/>
    <mergeCell ref="BE45:BG46"/>
    <mergeCell ref="AP38:AR39"/>
    <mergeCell ref="BE38:BG39"/>
    <mergeCell ref="AD40:AI41"/>
    <mergeCell ref="K41:P42"/>
    <mergeCell ref="AU41:AZ42"/>
    <mergeCell ref="P43:R44"/>
    <mergeCell ref="B33:D34"/>
    <mergeCell ref="P33:R34"/>
    <mergeCell ref="W33:Y34"/>
    <mergeCell ref="AK33:AM34"/>
    <mergeCell ref="BG33:BI34"/>
    <mergeCell ref="D38:F39"/>
    <mergeCell ref="P38:R39"/>
    <mergeCell ref="T38:V39"/>
    <mergeCell ref="AB38:AD39"/>
    <mergeCell ref="AH38:AJ39"/>
    <mergeCell ref="BD23:BF24"/>
    <mergeCell ref="AW26:BB27"/>
    <mergeCell ref="AU28:BC29"/>
    <mergeCell ref="BD28:BF29"/>
    <mergeCell ref="AU30:BC31"/>
    <mergeCell ref="BD30:BF31"/>
    <mergeCell ref="K18:M19"/>
    <mergeCell ref="Q18:S19"/>
    <mergeCell ref="AU18:AW19"/>
    <mergeCell ref="BA18:BC19"/>
    <mergeCell ref="H23:J24"/>
    <mergeCell ref="T23:V24"/>
    <mergeCell ref="AR23:AT24"/>
    <mergeCell ref="K11:M12"/>
    <mergeCell ref="Q11:S12"/>
    <mergeCell ref="AU11:AW12"/>
    <mergeCell ref="BA11:BC12"/>
    <mergeCell ref="M13:R14"/>
    <mergeCell ref="AW13:BB14"/>
    <mergeCell ref="B2:D3"/>
    <mergeCell ref="Z2:AB3"/>
    <mergeCell ref="AJ2:AL3"/>
    <mergeCell ref="BG2:BI3"/>
    <mergeCell ref="H6:J7"/>
    <mergeCell ref="T6:V7"/>
    <mergeCell ref="AR6:AT7"/>
    <mergeCell ref="BD6:BF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Ředina</dc:creator>
  <cp:lastModifiedBy>Vladimír Ředina</cp:lastModifiedBy>
  <cp:lastPrinted>2021-10-07T08:09:50Z</cp:lastPrinted>
  <dcterms:created xsi:type="dcterms:W3CDTF">2021-08-21T06:42:32Z</dcterms:created>
  <dcterms:modified xsi:type="dcterms:W3CDTF">2021-10-08T07:06:34Z</dcterms:modified>
</cp:coreProperties>
</file>